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POverview" sheetId="1" state="visible" r:id="rId2"/>
    <sheet name="PP-08Jul2021" sheetId="2" state="visible" r:id="rId3"/>
    <sheet name="PP-18Feb2021" sheetId="3" state="visible" r:id="rId4"/>
    <sheet name="PP-17Dec2020" sheetId="4" state="visible" r:id="rId5"/>
    <sheet name="PP-11Dec2020" sheetId="5" state="visible" r:id="rId6"/>
    <sheet name="PP-8Dec2020" sheetId="6" state="visible" r:id="rId7"/>
    <sheet name="PP-23Nov2020" sheetId="7" state="visible" r:id="rId8"/>
    <sheet name="PP-19Nov2020" sheetId="8" state="visible" r:id="rId9"/>
  </sheets>
  <definedNames>
    <definedName function="false" hidden="false" localSheetId="0" name="PatchTable" vbProcedure="false">PPOverview!$B$44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<sst xmlns="http://schemas.openxmlformats.org/spreadsheetml/2006/main" count="4144" uniqueCount="131">
  <si>
    <t xml:space="preserve">A: SEUDRE A,D</t>
  </si>
  <si>
    <t xml:space="preserve">RXA12</t>
  </si>
  <si>
    <t xml:space="preserve">RXD12</t>
  </si>
  <si>
    <t xml:space="preserve">A: AGOGNA A,D</t>
  </si>
  <si>
    <t xml:space="preserve">B: CANCHE A,D</t>
  </si>
  <si>
    <t xml:space="preserve">C1-LC01</t>
  </si>
  <si>
    <t xml:space="preserve">C2-LC01</t>
  </si>
  <si>
    <t xml:space="preserve">C4-LC01</t>
  </si>
  <si>
    <t xml:space="preserve">C5-LC01</t>
  </si>
  <si>
    <t xml:space="preserve">Top-Row | LC's at PP front</t>
  </si>
  <si>
    <t xml:space="preserve">Top-Row | MTP at PP back</t>
  </si>
  <si>
    <t xml:space="preserve">Bottom-Row | LC's at PP front</t>
  </si>
  <si>
    <t xml:space="preserve">Bottom-Row | MTP at PP back</t>
  </si>
  <si>
    <t xml:space="preserve">FELIX Host</t>
  </si>
  <si>
    <t xml:space="preserve">Type</t>
  </si>
  <si>
    <t xml:space="preserve">Serial #</t>
  </si>
  <si>
    <t xml:space="preserve">PCIslot</t>
  </si>
  <si>
    <t xml:space="preserve">FLX-Line</t>
  </si>
  <si>
    <t xml:space="preserve">PP Unit</t>
  </si>
  <si>
    <t xml:space="preserve">PP MPO</t>
  </si>
  <si>
    <t xml:space="preserve">PP LC row</t>
  </si>
  <si>
    <t xml:space="preserve">PP LC col</t>
  </si>
  <si>
    <t xml:space="preserve">DUT</t>
  </si>
  <si>
    <t xml:space="preserve">User</t>
  </si>
  <si>
    <t xml:space="preserve">seudre</t>
  </si>
  <si>
    <t xml:space="preserve">Prime712</t>
  </si>
  <si>
    <t xml:space="preserve">RXA01</t>
  </si>
  <si>
    <t xml:space="preserve">A</t>
  </si>
  <si>
    <t xml:space="preserve">Seudre VC709 TX1</t>
  </si>
  <si>
    <t xml:space="preserve">Frans</t>
  </si>
  <si>
    <t xml:space="preserve">Seudre VC709 RX1</t>
  </si>
  <si>
    <t xml:space="preserve">Seudre VC709 TX2</t>
  </si>
  <si>
    <t xml:space="preserve">Seudre VC709 RX2</t>
  </si>
  <si>
    <t xml:space="preserve">Seudre VC709 TX3</t>
  </si>
  <si>
    <t xml:space="preserve">Seudre VC709 RX3</t>
  </si>
  <si>
    <t xml:space="preserve">Seudre VC709 TX4</t>
  </si>
  <si>
    <t xml:space="preserve">Seudre VC709 RX4</t>
  </si>
  <si>
    <t xml:space="preserve">[MROD/09]:1A</t>
  </si>
  <si>
    <t xml:space="preserve">Thei</t>
  </si>
  <si>
    <t xml:space="preserve">[MROD/09]:1B</t>
  </si>
  <si>
    <t xml:space="preserve">[MROD/09]:2A</t>
  </si>
  <si>
    <t xml:space="preserve">[MROD/09]:2B</t>
  </si>
  <si>
    <t xml:space="preserve">RXB01</t>
  </si>
  <si>
    <t xml:space="preserve">[MROD/09]:3A</t>
  </si>
  <si>
    <t xml:space="preserve">[MROD/09]:3B</t>
  </si>
  <si>
    <t xml:space="preserve">agogna</t>
  </si>
  <si>
    <t xml:space="preserve">BNL712</t>
  </si>
  <si>
    <t xml:space="preserve">Top</t>
  </si>
  <si>
    <t xml:space="preserve">gimone BNL712 TXA01</t>
  </si>
  <si>
    <t xml:space="preserve">gimone BNL712 RXA01</t>
  </si>
  <si>
    <t xml:space="preserve">gimone BNL712 TXA02</t>
  </si>
  <si>
    <t xml:space="preserve">gimone BNL712 RXA02</t>
  </si>
  <si>
    <t xml:space="preserve">gimone BNL712 TXA03</t>
  </si>
  <si>
    <t xml:space="preserve">gimone BNL712 RXA03</t>
  </si>
  <si>
    <t xml:space="preserve">gimone BNL712 TXA04</t>
  </si>
  <si>
    <t xml:space="preserve">gimone BNL712 RXA04</t>
  </si>
  <si>
    <t xml:space="preserve">gimone BNL712 TXA05</t>
  </si>
  <si>
    <t xml:space="preserve">gimone BNL712 RXA05</t>
  </si>
  <si>
    <t xml:space="preserve">gimone BNL712 TXA06</t>
  </si>
  <si>
    <t xml:space="preserve">gimone BNL712 RXA06</t>
  </si>
  <si>
    <t xml:space="preserve">gimone BNL712 TXA07</t>
  </si>
  <si>
    <t xml:space="preserve">gimone BNL712 RXA07</t>
  </si>
  <si>
    <t xml:space="preserve">gimone BNL712 TXA08</t>
  </si>
  <si>
    <t xml:space="preserve">gimone BNL712 RXA08</t>
  </si>
  <si>
    <t xml:space="preserve">gimone BNL712 TXA09</t>
  </si>
  <si>
    <t xml:space="preserve">gimone BNL712 RXA09</t>
  </si>
  <si>
    <t xml:space="preserve">gimone BNL712 TXA10</t>
  </si>
  <si>
    <t xml:space="preserve">gimone BNL712 RXA10</t>
  </si>
  <si>
    <t xml:space="preserve">gimone BNL712 TXA11</t>
  </si>
  <si>
    <t xml:space="preserve">gimone BNL712 RXA11</t>
  </si>
  <si>
    <t xml:space="preserve">gimone BNL712 TXA12</t>
  </si>
  <si>
    <t xml:space="preserve">gimone BNL712 RXA12</t>
  </si>
  <si>
    <t xml:space="preserve">RXD01</t>
  </si>
  <si>
    <t xml:space="preserve">Bottom</t>
  </si>
  <si>
    <t xml:space="preserve">gimone BNL712 TXD01</t>
  </si>
  <si>
    <t xml:space="preserve">gimone BNL712 RXD01</t>
  </si>
  <si>
    <t xml:space="preserve">gimone BNL712 TXD02</t>
  </si>
  <si>
    <t xml:space="preserve">gimone BNL712 RXD02</t>
  </si>
  <si>
    <t xml:space="preserve">gimone BNL712 TXD03</t>
  </si>
  <si>
    <t xml:space="preserve">gimone BNL712 RXD03</t>
  </si>
  <si>
    <t xml:space="preserve">gimone BNL712 TXD04</t>
  </si>
  <si>
    <t xml:space="preserve">gimone BNL712 RXD04</t>
  </si>
  <si>
    <t xml:space="preserve">gimone BNL712 TXD05</t>
  </si>
  <si>
    <t xml:space="preserve">gimone BNL712 RXD05</t>
  </si>
  <si>
    <t xml:space="preserve">gimone BNL712 TXD06</t>
  </si>
  <si>
    <t xml:space="preserve">gimone BNL712 RXD06</t>
  </si>
  <si>
    <t xml:space="preserve">gimone BNL712 TXD07</t>
  </si>
  <si>
    <t xml:space="preserve">gimone BNL712 RXD07</t>
  </si>
  <si>
    <t xml:space="preserve">gimone BNL712 TXD08</t>
  </si>
  <si>
    <t xml:space="preserve">gimone BNL712 RXD08</t>
  </si>
  <si>
    <t xml:space="preserve">gimone BNL712 TXD09</t>
  </si>
  <si>
    <t xml:space="preserve">gimone BNL712 RXD09</t>
  </si>
  <si>
    <t xml:space="preserve">gimone BNL712 TXD10</t>
  </si>
  <si>
    <t xml:space="preserve">gimone BNL712 RXD10</t>
  </si>
  <si>
    <t xml:space="preserve">gimone BNL712 TXD11</t>
  </si>
  <si>
    <t xml:space="preserve">gimone BNL712 RXD11</t>
  </si>
  <si>
    <t xml:space="preserve">gimone BNL712 TXD12</t>
  </si>
  <si>
    <t xml:space="preserve">gimone BNL712 RXD12</t>
  </si>
  <si>
    <t xml:space="preserve">gimone</t>
  </si>
  <si>
    <t xml:space="preserve">B</t>
  </si>
  <si>
    <t xml:space="preserve">canche</t>
  </si>
  <si>
    <t xml:space="preserve">D</t>
  </si>
  <si>
    <t xml:space="preserve">[VLDB]:TX</t>
  </si>
  <si>
    <t xml:space="preserve">Henk</t>
  </si>
  <si>
    <t xml:space="preserve">[VLDB]:RX</t>
  </si>
  <si>
    <t xml:space="preserve">[VLDB+]:TX</t>
  </si>
  <si>
    <t xml:space="preserve">[VLDB+]:RX</t>
  </si>
  <si>
    <t xml:space="preserve">E</t>
  </si>
  <si>
    <t xml:space="preserve">turano</t>
  </si>
  <si>
    <t xml:space="preserve">TXA12</t>
  </si>
  <si>
    <t xml:space="preserve">C5-MPO1</t>
  </si>
  <si>
    <t xml:space="preserve">Mengqing</t>
  </si>
  <si>
    <t xml:space="preserve">C5-MPO2</t>
  </si>
  <si>
    <t xml:space="preserve">C4-MPO1</t>
  </si>
  <si>
    <t xml:space="preserve">C4-MPO2</t>
  </si>
  <si>
    <t xml:space="preserve">TXB12</t>
  </si>
  <si>
    <t xml:space="preserve">C2-MPO1</t>
  </si>
  <si>
    <t xml:space="preserve">RXB12</t>
  </si>
  <si>
    <t xml:space="preserve">C2-MPO2</t>
  </si>
  <si>
    <t xml:space="preserve">C1-MPO1</t>
  </si>
  <si>
    <t xml:space="preserve">C1-MPO2</t>
  </si>
  <si>
    <t xml:space="preserve">JJ</t>
  </si>
  <si>
    <t xml:space="preserve">Rene</t>
  </si>
  <si>
    <t xml:space="preserve">Mengqing FELIX</t>
  </si>
  <si>
    <t xml:space="preserve">Mengqing FELIG</t>
  </si>
  <si>
    <t xml:space="preserve">?</t>
  </si>
  <si>
    <t xml:space="preserve">[brembo/eth/3]</t>
  </si>
  <si>
    <t xml:space="preserve">[brembo/eth/2]</t>
  </si>
  <si>
    <t xml:space="preserve">Bad</t>
  </si>
  <si>
    <t xml:space="preserve">RXC01</t>
  </si>
  <si>
    <t xml:space="preserve">RDC01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</si>
</sst>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sz val="9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b val="true"/>
      <sz val="9"/>
      <color rgb="FFFFFFFF"/>
      <name val="Calibri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A9D18E"/>
        <bgColor rgb="FFAFABAB"/>
      </patternFill>
    </fill>
    <fill>
      <patternFill patternType="solid">
        <fgColor rgb="FFFFFF00"/>
        <bgColor rgb="FFF8F43E"/>
      </patternFill>
    </fill>
    <fill>
      <patternFill patternType="solid">
        <fgColor rgb="FFF8CBAD"/>
        <bgColor rgb="FFFFE699"/>
      </patternFill>
    </fill>
    <fill>
      <patternFill patternType="solid">
        <fgColor rgb="FFDAE3F3"/>
        <bgColor rgb="FFE2F0D9"/>
      </patternFill>
    </fill>
    <fill>
      <patternFill patternType="solid">
        <fgColor rgb="FFAFABAB"/>
        <bgColor rgb="FF8FAADC"/>
      </patternFill>
    </fill>
    <fill>
      <patternFill patternType="solid">
        <fgColor rgb="FFB4C7E7"/>
        <bgColor rgb="FFAFABAB"/>
      </patternFill>
    </fill>
    <fill>
      <patternFill patternType="solid">
        <fgColor rgb="FFFFF2CC"/>
        <bgColor rgb="FFFBFEC6"/>
      </patternFill>
    </fill>
    <fill>
      <patternFill patternType="solid">
        <fgColor rgb="FFFFE699"/>
        <bgColor rgb="FFFFF2CC"/>
      </patternFill>
    </fill>
    <fill>
      <patternFill patternType="solid">
        <fgColor rgb="FF8FAADC"/>
        <bgColor rgb="FFAFABAB"/>
      </patternFill>
    </fill>
    <fill>
      <patternFill patternType="solid">
        <fgColor rgb="FFE2F0D9"/>
        <bgColor rgb="FFDAE3F3"/>
      </patternFill>
    </fill>
    <fill>
      <patternFill patternType="solid">
        <fgColor rgb="FF2F5597"/>
        <bgColor rgb="FF666699"/>
      </patternFill>
    </fill>
    <fill>
      <patternFill patternType="solid">
        <fgColor rgb="FFFFCCFF"/>
        <bgColor rgb="FFDAE3F3"/>
      </patternFill>
    </fill>
    <fill>
      <patternFill patternType="solid">
        <fgColor rgb="FFE5E009"/>
        <bgColor rgb="FFFFCC00"/>
      </patternFill>
    </fill>
    <fill>
      <patternFill patternType="solid">
        <fgColor rgb="FFFBFEC6"/>
        <bgColor rgb="FFFFFFCC"/>
      </patternFill>
    </fill>
    <fill>
      <patternFill patternType="solid">
        <fgColor rgb="FFFFFF66"/>
        <bgColor rgb="FFF8F43E"/>
      </patternFill>
    </fill>
    <fill>
      <patternFill patternType="solid">
        <fgColor rgb="FFFFFFCC"/>
        <bgColor rgb="FFFBFEC6"/>
      </patternFill>
    </fill>
    <fill>
      <patternFill patternType="solid">
        <fgColor rgb="FFF8F43E"/>
        <bgColor rgb="FFFFFF66"/>
      </patternFill>
    </fill>
    <fill>
      <patternFill patternType="solid">
        <fgColor rgb="FF6666FF"/>
        <bgColor rgb="FF666699"/>
      </patternFill>
    </fill>
    <fill>
      <patternFill patternType="solid">
        <fgColor rgb="FFCCFF66"/>
        <bgColor rgb="FFCCFF33"/>
      </patternFill>
    </fill>
    <fill>
      <patternFill patternType="solid">
        <fgColor rgb="FFFF99FF"/>
        <bgColor rgb="FFFFCCFF"/>
      </patternFill>
    </fill>
    <fill>
      <patternFill patternType="solid">
        <fgColor rgb="FFCCFF33"/>
        <bgColor rgb="FFCCFF66"/>
      </patternFill>
    </fill>
    <fill>
      <patternFill patternType="solid">
        <fgColor rgb="FFFFCC00"/>
        <bgColor rgb="FFE5E009"/>
      </patternFill>
    </fill>
    <fill>
      <patternFill patternType="solid">
        <fgColor rgb="FFFF0000"/>
        <bgColor rgb="FFC00000"/>
      </patternFill>
    </fill>
    <fill>
      <patternFill patternType="solid">
        <fgColor rgb="FFC00000"/>
        <bgColor rgb="FFFF00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 style="thin"/>
      <bottom style="double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ck"/>
      <top style="thin"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ck"/>
      <right style="thick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thick"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1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1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4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5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6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7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9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6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5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1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3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4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FFFCC"/>
      <rgbColor rgb="FFFFF2CC"/>
      <rgbColor rgb="FF660066"/>
      <rgbColor rgb="FFFFFF66"/>
      <rgbColor rgb="FF0066CC"/>
      <rgbColor rgb="FFDAE3F3"/>
      <rgbColor rgb="FF000080"/>
      <rgbColor rgb="FFFF00FF"/>
      <rgbColor rgb="FFF8F43E"/>
      <rgbColor rgb="FF00FFFF"/>
      <rgbColor rgb="FF800080"/>
      <rgbColor rgb="FF800000"/>
      <rgbColor rgb="FF008080"/>
      <rgbColor rgb="FF0000FF"/>
      <rgbColor rgb="FF00CCFF"/>
      <rgbColor rgb="FFFFE699"/>
      <rgbColor rgb="FFE2F0D9"/>
      <rgbColor rgb="FFFBFEC6"/>
      <rgbColor rgb="FFA9D18E"/>
      <rgbColor rgb="FFFF99FF"/>
      <rgbColor rgb="FFFFCCFF"/>
      <rgbColor rgb="FFF8CBAD"/>
      <rgbColor rgb="FF6666FF"/>
      <rgbColor rgb="FFCCFF66"/>
      <rgbColor rgb="FFE5E009"/>
      <rgbColor rgb="FFFFCC00"/>
      <rgbColor rgb="FFCCFF33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BU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8.5390625" defaultRowHeight="14.4" zeroHeight="false" outlineLevelRow="0" outlineLevelCol="0"/>
  <cols>
    <col collapsed="false" customWidth="true" hidden="false" outlineLevel="0" max="1" min="1" style="0" width="27.05"/>
    <col collapsed="false" customWidth="true" hidden="false" outlineLevel="0" max="3" min="2" style="0" width="23.63"/>
    <col collapsed="false" customWidth="true" hidden="false" outlineLevel="0" max="4" min="4" style="0" width="2.1"/>
    <col collapsed="false" customWidth="true" hidden="false" outlineLevel="0" max="6" min="5" style="0" width="23.63"/>
    <col collapsed="false" customWidth="true" hidden="false" outlineLevel="0" max="7" min="7" style="0" width="2.1"/>
    <col collapsed="false" customWidth="true" hidden="false" outlineLevel="0" max="9" min="8" style="0" width="23.63"/>
    <col collapsed="false" customWidth="true" hidden="false" outlineLevel="0" max="10" min="10" style="0" width="2.1"/>
    <col collapsed="false" customWidth="true" hidden="false" outlineLevel="0" max="12" min="11" style="0" width="23.63"/>
    <col collapsed="false" customWidth="true" hidden="false" outlineLevel="0" max="13" min="13" style="0" width="2.1"/>
    <col collapsed="false" customWidth="true" hidden="false" outlineLevel="0" max="15" min="14" style="0" width="23.63"/>
    <col collapsed="false" customWidth="true" hidden="false" outlineLevel="0" max="16" min="16" style="0" width="2.1"/>
    <col collapsed="false" customWidth="true" hidden="false" outlineLevel="0" max="17" min="17" style="0" width="23.63"/>
    <col collapsed="false" customWidth="true" hidden="false" outlineLevel="0" max="18" min="18" style="0" width="23.47"/>
    <col collapsed="false" customWidth="true" hidden="false" outlineLevel="0" max="19" min="19" style="0" width="2.1"/>
    <col collapsed="false" customWidth="true" hidden="false" outlineLevel="0" max="21" min="20" style="0" width="23.63"/>
    <col collapsed="false" customWidth="true" hidden="false" outlineLevel="0" max="22" min="22" style="0" width="2.1"/>
    <col collapsed="false" customWidth="true" hidden="false" outlineLevel="0" max="24" min="23" style="0" width="23.63"/>
    <col collapsed="false" customWidth="true" hidden="false" outlineLevel="0" max="25" min="25" style="0" width="2.1"/>
    <col collapsed="false" customWidth="true" hidden="false" outlineLevel="0" max="27" min="26" style="0" width="23.63"/>
    <col collapsed="false" customWidth="true" hidden="false" outlineLevel="0" max="28" min="28" style="0" width="2.1"/>
    <col collapsed="false" customWidth="true" hidden="false" outlineLevel="0" max="30" min="29" style="0" width="23.63"/>
    <col collapsed="false" customWidth="true" hidden="false" outlineLevel="0" max="31" min="31" style="0" width="2.1"/>
    <col collapsed="false" customWidth="true" hidden="false" outlineLevel="0" max="33" min="32" style="0" width="23.63"/>
    <col collapsed="false" customWidth="true" hidden="false" outlineLevel="0" max="34" min="34" style="0" width="2.1"/>
    <col collapsed="false" customWidth="true" hidden="false" outlineLevel="0" max="36" min="35" style="0" width="23.63"/>
    <col collapsed="false" customWidth="true" hidden="false" outlineLevel="0" max="37" min="37" style="0" width="2.1"/>
    <col collapsed="false" customWidth="true" hidden="false" outlineLevel="0" max="39" min="38" style="0" width="23.63"/>
    <col collapsed="false" customWidth="true" hidden="false" outlineLevel="0" max="40" min="40" style="0" width="2.1"/>
    <col collapsed="false" customWidth="true" hidden="false" outlineLevel="0" max="42" min="41" style="0" width="23.63"/>
    <col collapsed="false" customWidth="true" hidden="false" outlineLevel="0" max="43" min="43" style="0" width="2.1"/>
    <col collapsed="false" customWidth="true" hidden="false" outlineLevel="0" max="45" min="44" style="0" width="23.63"/>
    <col collapsed="false" customWidth="true" hidden="false" outlineLevel="0" max="46" min="46" style="0" width="2.1"/>
    <col collapsed="false" customWidth="true" hidden="false" outlineLevel="0" max="48" min="47" style="0" width="23.63"/>
    <col collapsed="false" customWidth="true" hidden="false" outlineLevel="0" max="49" min="49" style="0" width="2.1"/>
    <col collapsed="false" customWidth="true" hidden="false" outlineLevel="0" max="51" min="50" style="0" width="23.63"/>
    <col collapsed="false" customWidth="true" hidden="false" outlineLevel="0" max="52" min="52" style="0" width="2.1"/>
    <col collapsed="false" customWidth="true" hidden="false" outlineLevel="0" max="54" min="53" style="0" width="23.63"/>
    <col collapsed="false" customWidth="true" hidden="false" outlineLevel="0" max="55" min="55" style="0" width="2.1"/>
    <col collapsed="false" customWidth="true" hidden="false" outlineLevel="0" max="57" min="56" style="0" width="23.63"/>
    <col collapsed="false" customWidth="true" hidden="false" outlineLevel="0" max="58" min="58" style="0" width="2.1"/>
    <col collapsed="false" customWidth="true" hidden="false" outlineLevel="0" max="60" min="59" style="0" width="23.63"/>
    <col collapsed="false" customWidth="true" hidden="false" outlineLevel="0" max="61" min="61" style="0" width="2.1"/>
    <col collapsed="false" customWidth="true" hidden="false" outlineLevel="0" max="63" min="62" style="0" width="23.63"/>
    <col collapsed="false" customWidth="true" hidden="false" outlineLevel="0" max="64" min="64" style="0" width="2.1"/>
    <col collapsed="false" customWidth="true" hidden="false" outlineLevel="0" max="66" min="65" style="0" width="23.63"/>
    <col collapsed="false" customWidth="true" hidden="false" outlineLevel="0" max="67" min="67" style="0" width="2.1"/>
    <col collapsed="false" customWidth="true" hidden="false" outlineLevel="0" max="69" min="68" style="0" width="23.63"/>
    <col collapsed="false" customWidth="true" hidden="false" outlineLevel="0" max="70" min="70" style="0" width="2.1"/>
    <col collapsed="false" customWidth="true" hidden="false" outlineLevel="0" max="72" min="71" style="0" width="23.63"/>
    <col collapsed="false" customWidth="true" hidden="false" outlineLevel="0" max="73" min="73" style="0" width="2.1"/>
  </cols>
  <sheetData>
    <row r="2" customFormat="false" ht="14.4" hidden="false" customHeight="false" outlineLevel="0" collapsed="false">
      <c r="A2" s="1"/>
      <c r="B2" s="2" t="n">
        <v>1</v>
      </c>
      <c r="C2" s="2"/>
      <c r="D2" s="3"/>
      <c r="E2" s="2" t="n">
        <f aca="false">B2+1</f>
        <v>2</v>
      </c>
      <c r="F2" s="2"/>
      <c r="G2" s="3"/>
      <c r="H2" s="2" t="n">
        <f aca="false">E2+1</f>
        <v>3</v>
      </c>
      <c r="I2" s="2"/>
      <c r="J2" s="3"/>
      <c r="K2" s="2" t="n">
        <f aca="false">H2+1</f>
        <v>4</v>
      </c>
      <c r="L2" s="2"/>
      <c r="M2" s="3"/>
      <c r="N2" s="2" t="n">
        <f aca="false">K2+1</f>
        <v>5</v>
      </c>
      <c r="O2" s="2"/>
      <c r="P2" s="3"/>
      <c r="Q2" s="2" t="n">
        <f aca="false">N2+1</f>
        <v>6</v>
      </c>
      <c r="R2" s="2"/>
      <c r="S2" s="3"/>
      <c r="T2" s="2" t="n">
        <f aca="false">Q2+1</f>
        <v>7</v>
      </c>
      <c r="U2" s="2"/>
      <c r="V2" s="3"/>
      <c r="W2" s="2" t="n">
        <f aca="false">T2+1</f>
        <v>8</v>
      </c>
      <c r="X2" s="2"/>
      <c r="Y2" s="3"/>
      <c r="Z2" s="2" t="n">
        <f aca="false">W2+1</f>
        <v>9</v>
      </c>
      <c r="AA2" s="2"/>
      <c r="AB2" s="3"/>
      <c r="AC2" s="2" t="n">
        <f aca="false">Z2+1</f>
        <v>10</v>
      </c>
      <c r="AD2" s="2"/>
      <c r="AE2" s="3"/>
      <c r="AF2" s="2" t="n">
        <f aca="false">AC2+1</f>
        <v>11</v>
      </c>
      <c r="AG2" s="2"/>
      <c r="AH2" s="3"/>
      <c r="AI2" s="2" t="n">
        <f aca="false">AF2+1</f>
        <v>12</v>
      </c>
      <c r="AJ2" s="2"/>
      <c r="AK2" s="4"/>
      <c r="AL2" s="2" t="n">
        <f aca="false">AI2+1</f>
        <v>13</v>
      </c>
      <c r="AM2" s="2"/>
      <c r="AN2" s="3"/>
      <c r="AO2" s="2" t="n">
        <f aca="false">AL2+1</f>
        <v>14</v>
      </c>
      <c r="AP2" s="2"/>
      <c r="AQ2" s="3"/>
      <c r="AR2" s="2" t="n">
        <f aca="false">AO2+1</f>
        <v>15</v>
      </c>
      <c r="AS2" s="2"/>
      <c r="AT2" s="3"/>
      <c r="AU2" s="2" t="n">
        <f aca="false">AR2+1</f>
        <v>16</v>
      </c>
      <c r="AV2" s="2"/>
      <c r="AW2" s="3"/>
      <c r="AX2" s="2" t="n">
        <f aca="false">AU2+1</f>
        <v>17</v>
      </c>
      <c r="AY2" s="2"/>
      <c r="AZ2" s="3"/>
      <c r="BA2" s="2" t="n">
        <f aca="false">AX2+1</f>
        <v>18</v>
      </c>
      <c r="BB2" s="2"/>
      <c r="BC2" s="3"/>
      <c r="BD2" s="2" t="n">
        <f aca="false">BA2+1</f>
        <v>19</v>
      </c>
      <c r="BE2" s="2"/>
      <c r="BF2" s="3"/>
      <c r="BG2" s="2" t="n">
        <f aca="false">BD2+1</f>
        <v>20</v>
      </c>
      <c r="BH2" s="2"/>
      <c r="BI2" s="3"/>
      <c r="BJ2" s="2" t="n">
        <f aca="false">BG2+1</f>
        <v>21</v>
      </c>
      <c r="BK2" s="2"/>
      <c r="BL2" s="3"/>
      <c r="BM2" s="2" t="n">
        <f aca="false">BJ2+1</f>
        <v>22</v>
      </c>
      <c r="BN2" s="2"/>
      <c r="BO2" s="3"/>
      <c r="BP2" s="2" t="n">
        <f aca="false">BM2+1</f>
        <v>23</v>
      </c>
      <c r="BQ2" s="2"/>
      <c r="BR2" s="3"/>
      <c r="BS2" s="2" t="n">
        <f aca="false">BP2+1</f>
        <v>24</v>
      </c>
      <c r="BT2" s="2"/>
      <c r="BU2" s="4"/>
    </row>
    <row r="3" customFormat="false" ht="14.4" hidden="false" customHeight="false" outlineLevel="0" collapsed="false">
      <c r="A3" s="5" t="s">
        <v>0</v>
      </c>
      <c r="B3" s="6" t="str">
        <f aca="true">RIGHT(INDIRECT(ADDRESS(2*B2+1,11,,,PatchTable)),5)</f>
        <v/>
      </c>
      <c r="C3" s="6" t="str">
        <f aca="true">RIGHT(INDIRECT(ADDRESS(2*B2+2,11,,,PatchTable)),5)</f>
        <v/>
      </c>
      <c r="D3" s="7"/>
      <c r="E3" s="6" t="str">
        <f aca="true">RIGHT(INDIRECT(ADDRESS(2*E2+1,11,,,PatchTable)),5)</f>
        <v/>
      </c>
      <c r="F3" s="6" t="str">
        <f aca="true">RIGHT(INDIRECT(ADDRESS(2*E2+2,11,,,PatchTable)),5)</f>
        <v/>
      </c>
      <c r="G3" s="7"/>
      <c r="H3" s="6" t="str">
        <f aca="true">RIGHT(INDIRECT(ADDRESS(2*H2+1,11,,,PatchTable)),5)</f>
        <v/>
      </c>
      <c r="I3" s="6" t="str">
        <f aca="true">RIGHT(INDIRECT(ADDRESS(2*H2+2,11,,,PatchTable)),5)</f>
        <v/>
      </c>
      <c r="J3" s="7"/>
      <c r="K3" s="6" t="str">
        <f aca="true">RIGHT(INDIRECT(ADDRESS(2*K2+1,11,,,PatchTable)),5)</f>
        <v/>
      </c>
      <c r="L3" s="6" t="str">
        <f aca="true">RIGHT(INDIRECT(ADDRESS(2*K2+2,11,,,PatchTable)),5)</f>
        <v/>
      </c>
      <c r="M3" s="7"/>
      <c r="N3" s="6" t="str">
        <f aca="true">RIGHT(INDIRECT(ADDRESS(2*N2+1,11,,,PatchTable)),5)</f>
        <v/>
      </c>
      <c r="O3" s="6" t="str">
        <f aca="true">RIGHT(INDIRECT(ADDRESS(2*N2+2,11,,,PatchTable)),5)</f>
        <v/>
      </c>
      <c r="P3" s="7"/>
      <c r="Q3" s="6" t="str">
        <f aca="true">RIGHT(INDIRECT(ADDRESS(2*Q2+1,11,,,PatchTable)),5)</f>
        <v/>
      </c>
      <c r="R3" s="6" t="str">
        <f aca="true">RIGHT(INDIRECT(ADDRESS(2*Q2+2,11,,,PatchTable)),5)</f>
        <v/>
      </c>
      <c r="S3" s="7"/>
      <c r="T3" s="6" t="str">
        <f aca="true">RIGHT(INDIRECT(ADDRESS(2*T2+1,11,,,PatchTable)),5)</f>
        <v/>
      </c>
      <c r="U3" s="6" t="str">
        <f aca="true">RIGHT(INDIRECT(ADDRESS(2*T2+2,11,,,PatchTable)),5)</f>
        <v/>
      </c>
      <c r="V3" s="7"/>
      <c r="W3" s="6" t="str">
        <f aca="true">RIGHT(INDIRECT(ADDRESS(2*W2+1,11,,,PatchTable)),5)</f>
        <v/>
      </c>
      <c r="X3" s="6" t="str">
        <f aca="true">RIGHT(INDIRECT(ADDRESS(2*W2+2,11,,,PatchTable)),5)</f>
        <v/>
      </c>
      <c r="Y3" s="7"/>
      <c r="Z3" s="6" t="str">
        <f aca="true">RIGHT(INDIRECT(ADDRESS(2*Z2+1,11,,,PatchTable)),14)</f>
        <v/>
      </c>
      <c r="AA3" s="6" t="str">
        <f aca="true">RIGHT(INDIRECT(ADDRESS(2*Z2+2,11,,,PatchTable)),14)</f>
        <v/>
      </c>
      <c r="AB3" s="7"/>
      <c r="AC3" s="6" t="str">
        <f aca="true">RIGHT(INDIRECT(ADDRESS(2*AC2+1,11,,,PatchTable)),14)</f>
        <v/>
      </c>
      <c r="AD3" s="6" t="str">
        <f aca="true">RIGHT(INDIRECT(ADDRESS(2*AC2+2,11,,,PatchTable)),14)</f>
        <v/>
      </c>
      <c r="AE3" s="7"/>
      <c r="AF3" s="6" t="str">
        <f aca="true">RIGHT(INDIRECT(ADDRESS(2*AF2+1,11,,,PatchTable)),14)</f>
        <v/>
      </c>
      <c r="AG3" s="6" t="str">
        <f aca="true">RIGHT(INDIRECT(ADDRESS(2*AF2+2,11,,,PatchTable)),14)</f>
        <v/>
      </c>
      <c r="AH3" s="7"/>
      <c r="AI3" s="6"/>
      <c r="AJ3" s="6"/>
      <c r="AK3" s="7"/>
      <c r="AL3" s="6"/>
      <c r="AM3" s="6"/>
      <c r="AN3" s="7"/>
      <c r="AO3" s="6" t="str">
        <f aca="true">RIGHT(INDIRECT(ADDRESS(2*AO2+1,11,,,PatchTable)),14)</f>
        <v/>
      </c>
      <c r="AP3" s="6" t="str">
        <f aca="true">RIGHT(INDIRECT(ADDRESS(2*AO2+2,11,,,PatchTable)),14)</f>
        <v/>
      </c>
      <c r="AQ3" s="7"/>
      <c r="AR3" s="6" t="str">
        <f aca="true">RIGHT(INDIRECT(ADDRESS(2*AR2+1,11,,,PatchTable)),14)</f>
        <v/>
      </c>
      <c r="AS3" s="6" t="str">
        <f aca="true">RIGHT(INDIRECT(ADDRESS(2*AR2+2,11,,,PatchTable)),14)</f>
        <v/>
      </c>
      <c r="AT3" s="7"/>
      <c r="AU3" s="6" t="str">
        <f aca="true">RIGHT(INDIRECT(ADDRESS(2*AU2+1,11,,,PatchTable)),14)</f>
        <v/>
      </c>
      <c r="AV3" s="6" t="str">
        <f aca="true">RIGHT(INDIRECT(ADDRESS(2*AU2+2,11,,,PatchTable)),14)</f>
        <v/>
      </c>
      <c r="AW3" s="7"/>
      <c r="AX3" s="6" t="str">
        <f aca="true">RIGHT(INDIRECT(ADDRESS(2*AX2+1,11,,,PatchTable)),12)</f>
        <v/>
      </c>
      <c r="AY3" s="6" t="str">
        <f aca="true">RIGHT(INDIRECT(ADDRESS(2*AX2+2,11,,,PatchTable)),5)</f>
        <v/>
      </c>
      <c r="AZ3" s="7"/>
      <c r="BA3" s="6" t="str">
        <f aca="true">RIGHT(INDIRECT(ADDRESS(2*BA2+1,11,,,PatchTable)),12)</f>
        <v/>
      </c>
      <c r="BB3" s="6" t="str">
        <f aca="true">RIGHT(INDIRECT(ADDRESS(2*BA2+2,11,,,PatchTable)),5)</f>
        <v/>
      </c>
      <c r="BC3" s="7"/>
      <c r="BD3" s="6" t="str">
        <f aca="true">RIGHT(INDIRECT(ADDRESS(2*BD2+1,11,,,PatchTable)),12)</f>
        <v/>
      </c>
      <c r="BE3" s="6" t="str">
        <f aca="true">RIGHT(INDIRECT(ADDRESS(2*BD2+2,11,,,PatchTable)),5)</f>
        <v/>
      </c>
      <c r="BF3" s="7"/>
      <c r="BG3" s="6" t="str">
        <f aca="true">RIGHT(INDIRECT(ADDRESS(2*BG2+1,11,,,PatchTable)),12)</f>
        <v/>
      </c>
      <c r="BH3" s="6" t="str">
        <f aca="true">RIGHT(INDIRECT(ADDRESS(2*BG2+2,11,,,PatchTable)),5)</f>
        <v/>
      </c>
      <c r="BI3" s="7"/>
      <c r="BJ3" s="6" t="str">
        <f aca="true">RIGHT(INDIRECT(ADDRESS(2*BJ2+1,11,,,PatchTable)),12)</f>
        <v/>
      </c>
      <c r="BK3" s="6" t="str">
        <f aca="true">RIGHT(INDIRECT(ADDRESS(2*BJ2+2,11,,,PatchTable)),5)</f>
        <v/>
      </c>
      <c r="BL3" s="7"/>
      <c r="BM3" s="6" t="str">
        <f aca="true">RIGHT(INDIRECT(ADDRESS(2*BM2+1,11,,,PatchTable)),12)</f>
        <v/>
      </c>
      <c r="BN3" s="6" t="str">
        <f aca="true">RIGHT(INDIRECT(ADDRESS(2*BM2+2,11,,,PatchTable)),5)</f>
        <v/>
      </c>
      <c r="BO3" s="7"/>
      <c r="BP3" s="6" t="str">
        <f aca="true">RIGHT(INDIRECT(ADDRESS(2*BP2+1,11,,,PatchTable)),5)</f>
        <v/>
      </c>
      <c r="BQ3" s="6" t="str">
        <f aca="true">RIGHT(INDIRECT(ADDRESS(2*BP2+2,11,,,PatchTable)),5)</f>
        <v/>
      </c>
      <c r="BR3" s="7"/>
      <c r="BS3" s="6" t="str">
        <f aca="true">RIGHT(INDIRECT(ADDRESS(2*BS2+1,11,,,PatchTable)),12)</f>
        <v>[VLDB+]:TX</v>
      </c>
      <c r="BT3" s="6" t="str">
        <f aca="true">RIGHT(INDIRECT(ADDRESS(2*BS2+2,11,,,PatchTable)),11)</f>
        <v>[VLDB+]:RX</v>
      </c>
      <c r="BU3" s="4"/>
    </row>
    <row r="4" customFormat="false" ht="14.4" hidden="false" customHeight="false" outlineLevel="0" collapsed="false">
      <c r="A4" s="5"/>
      <c r="B4" s="8" t="s">
        <v>1</v>
      </c>
      <c r="C4" s="8" t="str">
        <f aca="false">"TX"&amp;RIGHT(B4,3)</f>
        <v>TXA12</v>
      </c>
      <c r="D4" s="9"/>
      <c r="E4" s="8" t="str">
        <f aca="false">LEFT(B4,3)&amp;TEXT(RIGHT(B4,2)-1,"#00")</f>
        <v>RXA11</v>
      </c>
      <c r="F4" s="8" t="str">
        <f aca="false">"TX"&amp;RIGHT(E4,3)</f>
        <v>TXA11</v>
      </c>
      <c r="G4" s="9"/>
      <c r="H4" s="8" t="str">
        <f aca="false">LEFT(E4,3)&amp;TEXT(RIGHT(E4,2)-1,"#00")</f>
        <v>RXA10</v>
      </c>
      <c r="I4" s="8" t="str">
        <f aca="false">"TX"&amp;RIGHT(H4,3)</f>
        <v>TXA10</v>
      </c>
      <c r="J4" s="9"/>
      <c r="K4" s="8" t="str">
        <f aca="false">LEFT(H4,3)&amp;TEXT(RIGHT(H4,2)-1,"#00")</f>
        <v>RXA09</v>
      </c>
      <c r="L4" s="8" t="str">
        <f aca="false">"TX"&amp;RIGHT(K4,3)</f>
        <v>TXA09</v>
      </c>
      <c r="M4" s="9"/>
      <c r="N4" s="8" t="str">
        <f aca="false">LEFT(K4,3)&amp;TEXT(RIGHT(K4,2)-1,"#00")</f>
        <v>RXA08</v>
      </c>
      <c r="O4" s="8" t="str">
        <f aca="false">"TX"&amp;RIGHT(N4,3)</f>
        <v>TXA08</v>
      </c>
      <c r="P4" s="9"/>
      <c r="Q4" s="8" t="str">
        <f aca="false">LEFT(N4,3)&amp;TEXT(RIGHT(N4,2)-1,"#00")</f>
        <v>RXA07</v>
      </c>
      <c r="R4" s="8" t="str">
        <f aca="false">"TX"&amp;RIGHT(Q4,3)</f>
        <v>TXA07</v>
      </c>
      <c r="S4" s="9"/>
      <c r="T4" s="8" t="str">
        <f aca="false">LEFT(Q4,3)&amp;TEXT(RIGHT(Q4,2)-1,"#00")</f>
        <v>RXA06</v>
      </c>
      <c r="U4" s="8" t="str">
        <f aca="false">"TX"&amp;RIGHT(T4,3)</f>
        <v>TXA06</v>
      </c>
      <c r="V4" s="9"/>
      <c r="W4" s="8" t="str">
        <f aca="false">LEFT(T4,3)&amp;TEXT(RIGHT(T4,2)-1,"#00")</f>
        <v>RXA05</v>
      </c>
      <c r="X4" s="8" t="str">
        <f aca="false">"TX"&amp;RIGHT(W4,3)</f>
        <v>TXA05</v>
      </c>
      <c r="Y4" s="9"/>
      <c r="Z4" s="8" t="str">
        <f aca="false">LEFT(W4,3)&amp;TEXT(RIGHT(W4,2)-1,"#00")</f>
        <v>RXA04</v>
      </c>
      <c r="AA4" s="8" t="str">
        <f aca="false">"TX"&amp;RIGHT(Z4,3)</f>
        <v>TXA04</v>
      </c>
      <c r="AB4" s="9"/>
      <c r="AC4" s="8" t="str">
        <f aca="false">LEFT(Z4,3)&amp;TEXT(RIGHT(Z4,2)-1,"#00")</f>
        <v>RXA03</v>
      </c>
      <c r="AD4" s="8" t="str">
        <f aca="false">"TX"&amp;RIGHT(AC4,3)</f>
        <v>TXA03</v>
      </c>
      <c r="AE4" s="9"/>
      <c r="AF4" s="8" t="str">
        <f aca="false">LEFT(AC4,3)&amp;TEXT(RIGHT(AC4,2)-1,"#00")</f>
        <v>RXA02</v>
      </c>
      <c r="AG4" s="8" t="str">
        <f aca="false">"TX"&amp;RIGHT(AF4,3)</f>
        <v>TXA02</v>
      </c>
      <c r="AH4" s="9"/>
      <c r="AI4" s="8" t="str">
        <f aca="false">LEFT(AF4,3)&amp;TEXT(RIGHT(AF4,2)-1,"#00")</f>
        <v>RXA01</v>
      </c>
      <c r="AJ4" s="8" t="str">
        <f aca="false">"TX"&amp;RIGHT(AI4,3)</f>
        <v>TXA01</v>
      </c>
      <c r="AK4" s="1"/>
      <c r="AL4" s="8" t="s">
        <v>2</v>
      </c>
      <c r="AM4" s="8" t="str">
        <f aca="false">"TX"&amp;RIGHT(AL4,3)</f>
        <v>TXD12</v>
      </c>
      <c r="AN4" s="9"/>
      <c r="AO4" s="8" t="str">
        <f aca="false">LEFT(AL4,3)&amp;TEXT(RIGHT(AL4,2)-1,"#00")</f>
        <v>RXD11</v>
      </c>
      <c r="AP4" s="8" t="str">
        <f aca="false">"TX"&amp;RIGHT(AO4,3)</f>
        <v>TXD11</v>
      </c>
      <c r="AQ4" s="9"/>
      <c r="AR4" s="8" t="str">
        <f aca="false">LEFT(AO4,3)&amp;TEXT(RIGHT(AO4,2)-1,"#00")</f>
        <v>RXD10</v>
      </c>
      <c r="AS4" s="8" t="str">
        <f aca="false">"TX"&amp;RIGHT(AR4,3)</f>
        <v>TXD10</v>
      </c>
      <c r="AT4" s="9"/>
      <c r="AU4" s="8" t="str">
        <f aca="false">LEFT(AR4,3)&amp;TEXT(RIGHT(AR4,2)-1,"#00")</f>
        <v>RXD09</v>
      </c>
      <c r="AV4" s="8" t="str">
        <f aca="false">"TX"&amp;RIGHT(AU4,3)</f>
        <v>TXD09</v>
      </c>
      <c r="AW4" s="9"/>
      <c r="AX4" s="8" t="str">
        <f aca="false">LEFT(AU4,3)&amp;TEXT(RIGHT(AU4,2)-1,"#00")</f>
        <v>RXD08</v>
      </c>
      <c r="AY4" s="8" t="str">
        <f aca="false">"TX"&amp;RIGHT(AX4,3)</f>
        <v>TXD08</v>
      </c>
      <c r="AZ4" s="9"/>
      <c r="BA4" s="8" t="str">
        <f aca="false">LEFT(AX4,3)&amp;TEXT(RIGHT(AX4,2)-1,"#00")</f>
        <v>RXD07</v>
      </c>
      <c r="BB4" s="8" t="str">
        <f aca="false">"TX"&amp;RIGHT(BA4,3)</f>
        <v>TXD07</v>
      </c>
      <c r="BC4" s="9"/>
      <c r="BD4" s="8" t="str">
        <f aca="false">LEFT(BA4,3)&amp;TEXT(RIGHT(BA4,2)-1,"#00")</f>
        <v>RXD06</v>
      </c>
      <c r="BE4" s="8" t="str">
        <f aca="false">"TX"&amp;RIGHT(BD4,3)</f>
        <v>TXD06</v>
      </c>
      <c r="BF4" s="9"/>
      <c r="BG4" s="8" t="str">
        <f aca="false">LEFT(BD4,3)&amp;TEXT(RIGHT(BD4,2)-1,"#00")</f>
        <v>RXD05</v>
      </c>
      <c r="BH4" s="8" t="str">
        <f aca="false">"TX"&amp;RIGHT(BG4,3)</f>
        <v>TXD05</v>
      </c>
      <c r="BI4" s="9"/>
      <c r="BJ4" s="8" t="str">
        <f aca="false">LEFT(BG4,3)&amp;TEXT(RIGHT(BG4,2)-1,"#00")</f>
        <v>RXD04</v>
      </c>
      <c r="BK4" s="8" t="str">
        <f aca="false">"TX"&amp;RIGHT(BJ4,3)</f>
        <v>TXD04</v>
      </c>
      <c r="BL4" s="9"/>
      <c r="BM4" s="8" t="str">
        <f aca="false">LEFT(BJ4,3)&amp;TEXT(RIGHT(BJ4,2)-1,"#00")</f>
        <v>RXD03</v>
      </c>
      <c r="BN4" s="8" t="str">
        <f aca="false">"TX"&amp;RIGHT(BM4,3)</f>
        <v>TXD03</v>
      </c>
      <c r="BO4" s="9"/>
      <c r="BP4" s="8" t="str">
        <f aca="false">LEFT(BM4,3)&amp;TEXT(RIGHT(BM4,2)-1,"#00")</f>
        <v>RXD02</v>
      </c>
      <c r="BQ4" s="8" t="str">
        <f aca="false">"TX"&amp;RIGHT(BP4,3)</f>
        <v>TXD02</v>
      </c>
      <c r="BR4" s="9"/>
      <c r="BS4" s="8" t="str">
        <f aca="false">LEFT(BP4,3)&amp;TEXT(RIGHT(BP4,2)-1,"#00")</f>
        <v>RXD01</v>
      </c>
      <c r="BT4" s="8" t="str">
        <f aca="false">"TX"&amp;RIGHT(BS4,3)</f>
        <v>TXD01</v>
      </c>
      <c r="BU4" s="1"/>
    </row>
    <row r="5" customFormat="false" ht="14.4" hidden="false" customHeight="false" outlineLevel="0" collapsed="false">
      <c r="A5" s="3"/>
      <c r="B5" s="10"/>
      <c r="C5" s="10"/>
      <c r="D5" s="9"/>
      <c r="E5" s="10"/>
      <c r="F5" s="10"/>
      <c r="G5" s="9"/>
      <c r="H5" s="10"/>
      <c r="I5" s="10"/>
      <c r="J5" s="9"/>
      <c r="K5" s="10"/>
      <c r="L5" s="10"/>
      <c r="M5" s="9"/>
      <c r="N5" s="10"/>
      <c r="O5" s="10"/>
      <c r="P5" s="9"/>
      <c r="Q5" s="10"/>
      <c r="R5" s="10"/>
      <c r="S5" s="9"/>
      <c r="T5" s="10"/>
      <c r="U5" s="10"/>
      <c r="V5" s="9"/>
      <c r="W5" s="10"/>
      <c r="X5" s="10"/>
      <c r="Y5" s="9"/>
      <c r="Z5" s="10"/>
      <c r="AA5" s="10"/>
      <c r="AB5" s="9"/>
      <c r="AC5" s="10"/>
      <c r="AD5" s="10"/>
      <c r="AE5" s="9"/>
      <c r="AF5" s="10"/>
      <c r="AG5" s="10"/>
      <c r="AH5" s="9"/>
      <c r="AI5" s="10"/>
      <c r="AJ5" s="10"/>
      <c r="AK5" s="1"/>
      <c r="AL5" s="10"/>
      <c r="AM5" s="10"/>
      <c r="AN5" s="9"/>
      <c r="AO5" s="10"/>
      <c r="AP5" s="10"/>
      <c r="AQ5" s="9"/>
      <c r="AR5" s="10"/>
      <c r="AS5" s="10"/>
      <c r="AT5" s="9"/>
      <c r="AU5" s="10"/>
      <c r="AV5" s="10"/>
      <c r="AW5" s="9"/>
      <c r="AX5" s="10"/>
      <c r="AY5" s="10"/>
      <c r="AZ5" s="9"/>
      <c r="BA5" s="10"/>
      <c r="BB5" s="10"/>
      <c r="BC5" s="9"/>
      <c r="BD5" s="10"/>
      <c r="BE5" s="10"/>
      <c r="BF5" s="9"/>
      <c r="BG5" s="10"/>
      <c r="BH5" s="10"/>
      <c r="BI5" s="9"/>
      <c r="BJ5" s="10"/>
      <c r="BK5" s="10"/>
      <c r="BL5" s="9"/>
      <c r="BM5" s="10"/>
      <c r="BN5" s="10"/>
      <c r="BO5" s="9"/>
      <c r="BP5" s="10"/>
      <c r="BQ5" s="10"/>
      <c r="BR5" s="9"/>
      <c r="BS5" s="10"/>
      <c r="BT5" s="10"/>
      <c r="BU5" s="1"/>
    </row>
    <row r="6" customFormat="false" ht="14.4" hidden="false" customHeight="false" outlineLevel="0" collapsed="false">
      <c r="A6" s="5"/>
      <c r="B6" s="11"/>
      <c r="C6" s="11"/>
      <c r="D6" s="3"/>
      <c r="E6" s="11"/>
      <c r="F6" s="11"/>
      <c r="G6" s="3"/>
      <c r="H6" s="11"/>
      <c r="I6" s="11"/>
      <c r="J6" s="3"/>
      <c r="K6" s="11"/>
      <c r="L6" s="11"/>
      <c r="M6" s="3"/>
      <c r="N6" s="11"/>
      <c r="O6" s="11"/>
      <c r="P6" s="3"/>
      <c r="Q6" s="11"/>
      <c r="R6" s="11"/>
      <c r="S6" s="3"/>
      <c r="T6" s="11"/>
      <c r="U6" s="11"/>
      <c r="V6" s="3"/>
      <c r="W6" s="11"/>
      <c r="X6" s="11"/>
      <c r="Y6" s="3"/>
      <c r="Z6" s="11"/>
      <c r="AA6" s="11"/>
      <c r="AB6" s="3"/>
      <c r="AC6" s="11"/>
      <c r="AD6" s="11"/>
      <c r="AE6" s="3"/>
      <c r="AF6" s="11"/>
      <c r="AG6" s="11"/>
      <c r="AH6" s="3"/>
      <c r="AI6" s="11"/>
      <c r="AJ6" s="11"/>
      <c r="AK6" s="4"/>
      <c r="AL6" s="11"/>
      <c r="AM6" s="11"/>
      <c r="AN6" s="3"/>
      <c r="AO6" s="11"/>
      <c r="AP6" s="11"/>
      <c r="AQ6" s="3"/>
      <c r="AR6" s="11"/>
      <c r="AS6" s="11"/>
      <c r="AT6" s="3"/>
      <c r="AU6" s="11"/>
      <c r="AV6" s="11"/>
      <c r="AW6" s="3"/>
      <c r="AX6" s="11"/>
      <c r="AY6" s="11"/>
      <c r="AZ6" s="3"/>
      <c r="BA6" s="11"/>
      <c r="BB6" s="11"/>
      <c r="BC6" s="3"/>
      <c r="BD6" s="11"/>
      <c r="BE6" s="11"/>
      <c r="BF6" s="3"/>
      <c r="BG6" s="11"/>
      <c r="BH6" s="11"/>
      <c r="BI6" s="3"/>
      <c r="BJ6" s="11"/>
      <c r="BK6" s="11"/>
      <c r="BL6" s="3"/>
      <c r="BM6" s="11"/>
      <c r="BN6" s="11"/>
      <c r="BO6" s="3"/>
      <c r="BP6" s="11"/>
      <c r="BQ6" s="11"/>
      <c r="BR6" s="3"/>
      <c r="BS6" s="11"/>
      <c r="BT6" s="11"/>
      <c r="BU6" s="4"/>
    </row>
    <row r="7" customFormat="false" ht="14.4" hidden="false" customHeight="false" outlineLevel="0" collapsed="false">
      <c r="A7" s="5"/>
      <c r="B7" s="10"/>
      <c r="C7" s="10"/>
      <c r="D7" s="9"/>
      <c r="E7" s="10"/>
      <c r="F7" s="10"/>
      <c r="G7" s="9"/>
      <c r="H7" s="10"/>
      <c r="I7" s="10"/>
      <c r="J7" s="9"/>
      <c r="K7" s="10"/>
      <c r="L7" s="10"/>
      <c r="M7" s="9"/>
      <c r="N7" s="10"/>
      <c r="O7" s="10"/>
      <c r="P7" s="9"/>
      <c r="Q7" s="10"/>
      <c r="R7" s="10"/>
      <c r="S7" s="9"/>
      <c r="T7" s="10"/>
      <c r="U7" s="10"/>
      <c r="V7" s="9"/>
      <c r="W7" s="10"/>
      <c r="X7" s="10"/>
      <c r="Y7" s="9"/>
      <c r="Z7" s="10"/>
      <c r="AA7" s="10"/>
      <c r="AB7" s="9"/>
      <c r="AC7" s="10"/>
      <c r="AD7" s="10"/>
      <c r="AE7" s="9"/>
      <c r="AF7" s="10"/>
      <c r="AG7" s="10"/>
      <c r="AH7" s="9"/>
      <c r="AI7" s="10"/>
      <c r="AJ7" s="10"/>
      <c r="AK7" s="1"/>
      <c r="AL7" s="10"/>
      <c r="AM7" s="10"/>
      <c r="AN7" s="9"/>
      <c r="AO7" s="10"/>
      <c r="AP7" s="10"/>
      <c r="AQ7" s="9"/>
      <c r="AR7" s="10"/>
      <c r="AS7" s="10"/>
      <c r="AT7" s="9"/>
      <c r="AU7" s="10"/>
      <c r="AV7" s="10"/>
      <c r="AW7" s="9"/>
      <c r="AX7" s="10"/>
      <c r="AY7" s="10"/>
      <c r="AZ7" s="9"/>
      <c r="BA7" s="10"/>
      <c r="BB7" s="10"/>
      <c r="BC7" s="9"/>
      <c r="BD7" s="10"/>
      <c r="BE7" s="10"/>
      <c r="BF7" s="9"/>
      <c r="BG7" s="10"/>
      <c r="BH7" s="10"/>
      <c r="BI7" s="9"/>
      <c r="BJ7" s="10"/>
      <c r="BK7" s="10"/>
      <c r="BL7" s="9"/>
      <c r="BM7" s="10"/>
      <c r="BN7" s="10"/>
      <c r="BO7" s="9"/>
      <c r="BP7" s="10"/>
      <c r="BQ7" s="10"/>
      <c r="BR7" s="9"/>
      <c r="BS7" s="10"/>
      <c r="BT7" s="10"/>
      <c r="BU7" s="1"/>
    </row>
    <row r="8" customFormat="false" ht="14.4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customFormat="false" ht="14.4" hidden="false" customHeight="false" outlineLevel="0" collapsed="false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4"/>
    </row>
    <row r="11" customFormat="false" ht="14.4" hidden="false" customHeight="false" outlineLevel="0" collapsed="false">
      <c r="A11" s="1"/>
      <c r="B11" s="11" t="n">
        <v>1</v>
      </c>
      <c r="C11" s="11"/>
      <c r="D11" s="3"/>
      <c r="E11" s="11" t="n">
        <f aca="false">B11+1</f>
        <v>2</v>
      </c>
      <c r="F11" s="11"/>
      <c r="G11" s="3"/>
      <c r="H11" s="11" t="n">
        <f aca="false">E11+1</f>
        <v>3</v>
      </c>
      <c r="I11" s="11"/>
      <c r="J11" s="3"/>
      <c r="K11" s="11" t="n">
        <f aca="false">H11+1</f>
        <v>4</v>
      </c>
      <c r="L11" s="11"/>
      <c r="M11" s="3"/>
      <c r="N11" s="11" t="n">
        <f aca="false">K11+1</f>
        <v>5</v>
      </c>
      <c r="O11" s="11"/>
      <c r="P11" s="3"/>
      <c r="Q11" s="11" t="n">
        <f aca="false">N11+1</f>
        <v>6</v>
      </c>
      <c r="R11" s="11"/>
      <c r="S11" s="3"/>
      <c r="T11" s="11" t="n">
        <f aca="false">Q11+1</f>
        <v>7</v>
      </c>
      <c r="U11" s="11"/>
      <c r="V11" s="3"/>
      <c r="W11" s="11" t="n">
        <f aca="false">T11+1</f>
        <v>8</v>
      </c>
      <c r="X11" s="11"/>
      <c r="Y11" s="3"/>
      <c r="Z11" s="11" t="n">
        <f aca="false">W11+1</f>
        <v>9</v>
      </c>
      <c r="AA11" s="11"/>
      <c r="AB11" s="3"/>
      <c r="AC11" s="11" t="n">
        <f aca="false">Z11+1</f>
        <v>10</v>
      </c>
      <c r="AD11" s="11"/>
      <c r="AE11" s="3"/>
      <c r="AF11" s="11" t="n">
        <f aca="false">AC11+1</f>
        <v>11</v>
      </c>
      <c r="AG11" s="11"/>
      <c r="AH11" s="3"/>
      <c r="AI11" s="11" t="n">
        <f aca="false">AF11+1</f>
        <v>12</v>
      </c>
      <c r="AJ11" s="11"/>
      <c r="AK11" s="4"/>
      <c r="AL11" s="11" t="n">
        <f aca="false">AI11+1</f>
        <v>13</v>
      </c>
      <c r="AM11" s="11"/>
      <c r="AN11" s="3"/>
      <c r="AO11" s="11" t="n">
        <f aca="false">AL11+1</f>
        <v>14</v>
      </c>
      <c r="AP11" s="11"/>
      <c r="AQ11" s="3"/>
      <c r="AR11" s="11" t="n">
        <f aca="false">AO11+1</f>
        <v>15</v>
      </c>
      <c r="AS11" s="11"/>
      <c r="AT11" s="3"/>
      <c r="AU11" s="11" t="n">
        <f aca="false">AR11+1</f>
        <v>16</v>
      </c>
      <c r="AV11" s="11"/>
      <c r="AW11" s="3"/>
      <c r="AX11" s="11" t="n">
        <f aca="false">AU11+1</f>
        <v>17</v>
      </c>
      <c r="AY11" s="11"/>
      <c r="AZ11" s="3"/>
      <c r="BA11" s="11" t="n">
        <f aca="false">AX11+1</f>
        <v>18</v>
      </c>
      <c r="BB11" s="11"/>
      <c r="BC11" s="3"/>
      <c r="BD11" s="11" t="n">
        <f aca="false">BA11+1</f>
        <v>19</v>
      </c>
      <c r="BE11" s="11"/>
      <c r="BF11" s="3"/>
      <c r="BG11" s="11" t="n">
        <f aca="false">BD11+1</f>
        <v>20</v>
      </c>
      <c r="BH11" s="11"/>
      <c r="BI11" s="3"/>
      <c r="BJ11" s="11" t="n">
        <f aca="false">BG11+1</f>
        <v>21</v>
      </c>
      <c r="BK11" s="11"/>
      <c r="BL11" s="3"/>
      <c r="BM11" s="11" t="n">
        <f aca="false">BJ11+1</f>
        <v>22</v>
      </c>
      <c r="BN11" s="11"/>
      <c r="BO11" s="3"/>
      <c r="BP11" s="11" t="n">
        <f aca="false">BM11+1</f>
        <v>23</v>
      </c>
      <c r="BQ11" s="11"/>
      <c r="BR11" s="3"/>
      <c r="BS11" s="11" t="n">
        <f aca="false">BP11+1</f>
        <v>24</v>
      </c>
      <c r="BT11" s="11"/>
      <c r="BU11" s="4"/>
    </row>
    <row r="12" customFormat="false" ht="14.4" hidden="false" customHeight="false" outlineLevel="0" collapsed="false">
      <c r="A12" s="5" t="s">
        <v>3</v>
      </c>
      <c r="B12" s="6" t="str">
        <f aca="true">RIGHT(INDIRECT(ADDRESS(2*B11-2+51,11,,,PatchTable)),24)</f>
        <v>[VLDB]:TX</v>
      </c>
      <c r="C12" s="6" t="str">
        <f aca="true">RIGHT(INDIRECT(ADDRESS(2*B11-1+51,11,,,PatchTable)),23)</f>
        <v>[VLDB]:RX</v>
      </c>
      <c r="D12" s="7"/>
      <c r="E12" s="6" t="str">
        <f aca="true">RIGHT(INDIRECT(ADDRESS(2*E11-2+51,11,,,PatchTable)),23)</f>
        <v/>
      </c>
      <c r="F12" s="6" t="str">
        <f aca="true">RIGHT(INDIRECT(ADDRESS(2*E11-1+51,11,,,PatchTable)),23)</f>
        <v/>
      </c>
      <c r="G12" s="7"/>
      <c r="H12" s="6" t="str">
        <f aca="true">RIGHT(INDIRECT(ADDRESS(2*H11-2+51,11,,,PatchTable)),23)</f>
        <v/>
      </c>
      <c r="I12" s="6" t="str">
        <f aca="true">RIGHT(INDIRECT(ADDRESS(2*H11-1+51,11,,,PatchTable)),23)</f>
        <v/>
      </c>
      <c r="J12" s="7"/>
      <c r="K12" s="6" t="str">
        <f aca="true">RIGHT(INDIRECT(ADDRESS(2*K11-2+51,11,,,PatchTable)),23)</f>
        <v/>
      </c>
      <c r="L12" s="6" t="str">
        <f aca="true">RIGHT(INDIRECT(ADDRESS(2*K11-1+51,11,,,PatchTable)),23)</f>
        <v/>
      </c>
      <c r="M12" s="7"/>
      <c r="N12" s="6" t="str">
        <f aca="true">RIGHT(INDIRECT(ADDRESS(2*N11-2+51,11,,,PatchTable)),23)</f>
        <v/>
      </c>
      <c r="O12" s="6" t="str">
        <f aca="true">RIGHT(INDIRECT(ADDRESS(2*N11-1+51,11,,,PatchTable)),23)</f>
        <v/>
      </c>
      <c r="P12" s="7"/>
      <c r="Q12" s="6" t="str">
        <f aca="true">RIGHT(INDIRECT(ADDRESS(2*Q11-2+51,11,,,PatchTable)),23)</f>
        <v/>
      </c>
      <c r="R12" s="6" t="str">
        <f aca="true">RIGHT(INDIRECT(ADDRESS(2*Q11-1+51,11,,,PatchTable)),23)</f>
        <v/>
      </c>
      <c r="S12" s="7"/>
      <c r="T12" s="6" t="str">
        <f aca="true">RIGHT(INDIRECT(ADDRESS(2*T11-2+51,11,,,PatchTable)),23)</f>
        <v/>
      </c>
      <c r="U12" s="6" t="str">
        <f aca="true">RIGHT(INDIRECT(ADDRESS(2*T11-1+51,11,,,PatchTable)),23)</f>
        <v/>
      </c>
      <c r="V12" s="7"/>
      <c r="W12" s="6" t="str">
        <f aca="true">RIGHT(INDIRECT(ADDRESS(2*W11-2+51,11,,,PatchTable)),23)</f>
        <v/>
      </c>
      <c r="X12" s="6" t="str">
        <f aca="true">RIGHT(INDIRECT(ADDRESS(2*W11-1+51,11,,,PatchTable)),23)</f>
        <v/>
      </c>
      <c r="Y12" s="7"/>
      <c r="Z12" s="6" t="str">
        <f aca="true">RIGHT(INDIRECT(ADDRESS(2*Z11-2+51,11,,,PatchTable)),20)</f>
        <v/>
      </c>
      <c r="AA12" s="6" t="str">
        <f aca="true">RIGHT(INDIRECT(ADDRESS(2*Z11-1+51,11,,,PatchTable)),23)</f>
        <v/>
      </c>
      <c r="AB12" s="7"/>
      <c r="AC12" s="6" t="str">
        <f aca="true">RIGHT(INDIRECT(ADDRESS(2*AC11-2+51,11,,,PatchTable)),23)</f>
        <v/>
      </c>
      <c r="AD12" s="6" t="str">
        <f aca="true">RIGHT(INDIRECT(ADDRESS(2*AC11-1+51,11,,,PatchTable)),23)</f>
        <v/>
      </c>
      <c r="AE12" s="7"/>
      <c r="AF12" s="6" t="str">
        <f aca="true">RIGHT(INDIRECT(ADDRESS(2*AF11-2+51,11,,,PatchTable)),23)</f>
        <v/>
      </c>
      <c r="AG12" s="6" t="str">
        <f aca="true">RIGHT(INDIRECT(ADDRESS(2*AF11-1+51,11,,,PatchTable)),23)</f>
        <v/>
      </c>
      <c r="AH12" s="7"/>
      <c r="AI12" s="6" t="str">
        <f aca="true">RIGHT(INDIRECT(ADDRESS(2*AI11-2+51,11,,,PatchTable)),23)</f>
        <v/>
      </c>
      <c r="AJ12" s="6" t="str">
        <f aca="true">RIGHT(INDIRECT(ADDRESS(2*AI11-1+51,11,,,PatchTable)),23)</f>
        <v/>
      </c>
      <c r="AK12" s="7"/>
      <c r="AL12" s="6" t="str">
        <f aca="true">RIGHT(INDIRECT(ADDRESS(2*AL11-2+51,11,,,PatchTable)),30)</f>
        <v>[MROD/09]:1A</v>
      </c>
      <c r="AM12" s="6" t="str">
        <f aca="true">RIGHT(INDIRECT(ADDRESS(2*AL11-1+51,11,,,PatchTable)),30)</f>
        <v/>
      </c>
      <c r="AN12" s="7"/>
      <c r="AO12" s="6" t="str">
        <f aca="true">RIGHT(INDIRECT(ADDRESS(2*AO11-2+51,11,,,PatchTable)),30)</f>
        <v>[MROD/09]:1B</v>
      </c>
      <c r="AP12" s="6" t="str">
        <f aca="true">RIGHT(INDIRECT(ADDRESS(2*AO11-1+51,11,,,PatchTable)),30)</f>
        <v/>
      </c>
      <c r="AQ12" s="7"/>
      <c r="AR12" s="6" t="str">
        <f aca="true">RIGHT(INDIRECT(ADDRESS(2*AR11-2+51,11,,,PatchTable)),30)</f>
        <v>[MROD/09]:2A</v>
      </c>
      <c r="AS12" s="6" t="str">
        <f aca="true">RIGHT(INDIRECT(ADDRESS(2*AR11-1+51,11,,,PatchTable)),30)</f>
        <v/>
      </c>
      <c r="AT12" s="7"/>
      <c r="AU12" s="6" t="str">
        <f aca="true">RIGHT(INDIRECT(ADDRESS(2*AU11-2+51,11,,,PatchTable)),30)</f>
        <v>[MROD/09]:2B</v>
      </c>
      <c r="AV12" s="6" t="str">
        <f aca="true">RIGHT(INDIRECT(ADDRESS(2*AU11-1+51,11,,,PatchTable)),30)</f>
        <v/>
      </c>
      <c r="AW12" s="7"/>
      <c r="AX12" s="6" t="str">
        <f aca="true">RIGHT(INDIRECT(ADDRESS(2*AX11-2+51,11,,,PatchTable)),30)</f>
        <v>[MROD/09]:3A</v>
      </c>
      <c r="AY12" s="6" t="str">
        <f aca="true">RIGHT(INDIRECT(ADDRESS(2*AX11-1+51,11,,,PatchTable)),30)</f>
        <v/>
      </c>
      <c r="AZ12" s="7"/>
      <c r="BA12" s="6" t="str">
        <f aca="true">RIGHT(INDIRECT(ADDRESS(2*BA11-2+51,11,,,PatchTable)),30)</f>
        <v>[MROD/09]:3B</v>
      </c>
      <c r="BB12" s="6" t="str">
        <f aca="true">RIGHT(INDIRECT(ADDRESS(2*BA11-1+51,11,,,PatchTable)),30)</f>
        <v/>
      </c>
      <c r="BC12" s="7"/>
      <c r="BD12" s="6" t="str">
        <f aca="true">RIGHT(INDIRECT(ADDRESS(2*BD11-2+51,11,,,PatchTable)),30)</f>
        <v>[agogna/BNL712//TXD05]</v>
      </c>
      <c r="BE12" s="6" t="str">
        <f aca="true">RIGHT(INDIRECT(ADDRESS(2*BD11-1+51,11,,,PatchTable)),30)</f>
        <v>[agogna/BNL712//RXD05]</v>
      </c>
      <c r="BF12" s="7"/>
      <c r="BG12" s="6" t="str">
        <f aca="true">RIGHT(INDIRECT(ADDRESS(2*BG11-2+51,11,,,PatchTable)),30)</f>
        <v>[agogna/BNL712//TXD06]</v>
      </c>
      <c r="BH12" s="6" t="str">
        <f aca="true">RIGHT(INDIRECT(ADDRESS(2*BG11-1+51,11,,,PatchTable)),30)</f>
        <v>[agogna/BNL712//RXD06]</v>
      </c>
      <c r="BI12" s="7"/>
      <c r="BJ12" s="6" t="str">
        <f aca="true">RIGHT(INDIRECT(ADDRESS(2*BJ11-2+51,11,,,PatchTable)),30)</f>
        <v>[agogna/BNL712//TXD03]</v>
      </c>
      <c r="BK12" s="6" t="str">
        <f aca="true">RIGHT(INDIRECT(ADDRESS(2*BJ11-1+51,11,,,PatchTable)),30)</f>
        <v>[agogna/BNL712//RXD03]</v>
      </c>
      <c r="BL12" s="7"/>
      <c r="BM12" s="6" t="str">
        <f aca="true">RIGHT(INDIRECT(ADDRESS(2*BM11-2+51,11,,,PatchTable)),30)</f>
        <v>[agogna/BNL712//TXD04]</v>
      </c>
      <c r="BN12" s="6" t="str">
        <f aca="true">RIGHT(INDIRECT(ADDRESS(2*BM11-1+51,11,,,PatchTable)),30)</f>
        <v>[agogna/BNL712//RXD04]</v>
      </c>
      <c r="BO12" s="7"/>
      <c r="BP12" s="6" t="str">
        <f aca="true">RIGHT(INDIRECT(ADDRESS(2*BP11-2+51,11,,,PatchTable)),30)</f>
        <v/>
      </c>
      <c r="BQ12" s="6" t="str">
        <f aca="true">RIGHT(INDIRECT(ADDRESS(2*BP11-1+51,11,,,PatchTable)),30)</f>
        <v/>
      </c>
      <c r="BR12" s="7"/>
      <c r="BS12" s="6" t="str">
        <f aca="true">RIGHT(INDIRECT(ADDRESS(2*BS11-2+51,11,,,PatchTable)),30)</f>
        <v/>
      </c>
      <c r="BT12" s="6" t="str">
        <f aca="true">RIGHT(INDIRECT(ADDRESS(2*BS11-1+51,11,,,PatchTable)),30)</f>
        <v/>
      </c>
      <c r="BU12" s="4"/>
    </row>
    <row r="13" customFormat="false" ht="14.4" hidden="false" customHeight="false" outlineLevel="0" collapsed="false">
      <c r="A13" s="5"/>
      <c r="B13" s="15" t="s">
        <v>1</v>
      </c>
      <c r="C13" s="15" t="str">
        <f aca="false">"TX"&amp;RIGHT(B13,3)</f>
        <v>TXA12</v>
      </c>
      <c r="D13" s="9"/>
      <c r="E13" s="15" t="str">
        <f aca="false">LEFT(B13,3)&amp;TEXT(RIGHT(B13,2)-1,"#00")</f>
        <v>RXA11</v>
      </c>
      <c r="F13" s="15" t="str">
        <f aca="false">"TX"&amp;RIGHT(E13,3)</f>
        <v>TXA11</v>
      </c>
      <c r="G13" s="9"/>
      <c r="H13" s="15" t="str">
        <f aca="false">LEFT(E13,3)&amp;TEXT(RIGHT(E13,2)-1,"#00")</f>
        <v>RXA10</v>
      </c>
      <c r="I13" s="15" t="str">
        <f aca="false">"TX"&amp;RIGHT(H13,3)</f>
        <v>TXA10</v>
      </c>
      <c r="J13" s="9"/>
      <c r="K13" s="15" t="str">
        <f aca="false">LEFT(H13,3)&amp;TEXT(RIGHT(H13,2)-1,"#00")</f>
        <v>RXA09</v>
      </c>
      <c r="L13" s="15" t="str">
        <f aca="false">"TX"&amp;RIGHT(K13,3)</f>
        <v>TXA09</v>
      </c>
      <c r="M13" s="9"/>
      <c r="N13" s="15" t="str">
        <f aca="false">LEFT(K13,3)&amp;TEXT(RIGHT(K13,2)-1,"#00")</f>
        <v>RXA08</v>
      </c>
      <c r="O13" s="15" t="str">
        <f aca="false">"TX"&amp;RIGHT(N13,3)</f>
        <v>TXA08</v>
      </c>
      <c r="P13" s="9"/>
      <c r="Q13" s="15" t="str">
        <f aca="false">LEFT(N13,3)&amp;TEXT(RIGHT(N13,2)-1,"#00")</f>
        <v>RXA07</v>
      </c>
      <c r="R13" s="15" t="str">
        <f aca="false">"TX"&amp;RIGHT(Q13,3)</f>
        <v>TXA07</v>
      </c>
      <c r="S13" s="9"/>
      <c r="T13" s="15" t="str">
        <f aca="false">LEFT(Q13,3)&amp;TEXT(RIGHT(Q13,2)-1,"#00")</f>
        <v>RXA06</v>
      </c>
      <c r="U13" s="15" t="str">
        <f aca="false">"TX"&amp;RIGHT(T13,3)</f>
        <v>TXA06</v>
      </c>
      <c r="V13" s="9"/>
      <c r="W13" s="15" t="str">
        <f aca="false">LEFT(T13,3)&amp;TEXT(RIGHT(T13,2)-1,"#00")</f>
        <v>RXA05</v>
      </c>
      <c r="X13" s="15" t="str">
        <f aca="false">"TX"&amp;RIGHT(W13,3)</f>
        <v>TXA05</v>
      </c>
      <c r="Y13" s="9"/>
      <c r="Z13" s="15" t="str">
        <f aca="false">LEFT(W13,3)&amp;TEXT(RIGHT(W13,2)-1,"#00")</f>
        <v>RXA04</v>
      </c>
      <c r="AA13" s="15" t="str">
        <f aca="false">"TX"&amp;RIGHT(Z13,3)</f>
        <v>TXA04</v>
      </c>
      <c r="AB13" s="9"/>
      <c r="AC13" s="15" t="str">
        <f aca="false">LEFT(Z13,3)&amp;TEXT(RIGHT(Z13,2)-1,"#00")</f>
        <v>RXA03</v>
      </c>
      <c r="AD13" s="15" t="str">
        <f aca="false">"TX"&amp;RIGHT(AC13,3)</f>
        <v>TXA03</v>
      </c>
      <c r="AE13" s="9"/>
      <c r="AF13" s="15" t="str">
        <f aca="false">LEFT(AC13,3)&amp;TEXT(RIGHT(AC13,2)-1,"#00")</f>
        <v>RXA02</v>
      </c>
      <c r="AG13" s="15" t="str">
        <f aca="false">"TX"&amp;RIGHT(AF13,3)</f>
        <v>TXA02</v>
      </c>
      <c r="AH13" s="9"/>
      <c r="AI13" s="15" t="str">
        <f aca="false">LEFT(AF13,3)&amp;TEXT(RIGHT(AF13,2)-1,"#00")</f>
        <v>RXA01</v>
      </c>
      <c r="AJ13" s="15" t="str">
        <f aca="false">"TX"&amp;RIGHT(AI13,3)</f>
        <v>TXA01</v>
      </c>
      <c r="AK13" s="1"/>
      <c r="AL13" s="15" t="s">
        <v>2</v>
      </c>
      <c r="AM13" s="15" t="str">
        <f aca="false">"TX"&amp;RIGHT(AL13,3)</f>
        <v>TXD12</v>
      </c>
      <c r="AN13" s="9"/>
      <c r="AO13" s="15" t="str">
        <f aca="false">LEFT(AL13,3)&amp;TEXT(RIGHT(AL13,2)-1,"#00")</f>
        <v>RXD11</v>
      </c>
      <c r="AP13" s="15" t="str">
        <f aca="false">"TX"&amp;RIGHT(AO13,3)</f>
        <v>TXD11</v>
      </c>
      <c r="AQ13" s="9"/>
      <c r="AR13" s="15" t="str">
        <f aca="false">LEFT(AO13,3)&amp;TEXT(RIGHT(AO13,2)-1,"#00")</f>
        <v>RXD10</v>
      </c>
      <c r="AS13" s="15" t="str">
        <f aca="false">"TX"&amp;RIGHT(AR13,3)</f>
        <v>TXD10</v>
      </c>
      <c r="AT13" s="9"/>
      <c r="AU13" s="15" t="str">
        <f aca="false">LEFT(AR13,3)&amp;TEXT(RIGHT(AR13,2)-1,"#00")</f>
        <v>RXD09</v>
      </c>
      <c r="AV13" s="15" t="str">
        <f aca="false">"TX"&amp;RIGHT(AU13,3)</f>
        <v>TXD09</v>
      </c>
      <c r="AW13" s="9"/>
      <c r="AX13" s="15" t="str">
        <f aca="false">LEFT(AU13,3)&amp;TEXT(RIGHT(AU13,2)-1,"#00")</f>
        <v>RXD08</v>
      </c>
      <c r="AY13" s="15" t="str">
        <f aca="false">"TX"&amp;RIGHT(AX13,3)</f>
        <v>TXD08</v>
      </c>
      <c r="AZ13" s="9"/>
      <c r="BA13" s="15" t="str">
        <f aca="false">LEFT(AX13,3)&amp;TEXT(RIGHT(AX13,2)-1,"#00")</f>
        <v>RXD07</v>
      </c>
      <c r="BB13" s="15" t="str">
        <f aca="false">"TX"&amp;RIGHT(BA13,3)</f>
        <v>TXD07</v>
      </c>
      <c r="BC13" s="9"/>
      <c r="BD13" s="15" t="str">
        <f aca="false">LEFT(BA13,3)&amp;TEXT(RIGHT(BA13,2)-1,"#00")</f>
        <v>RXD06</v>
      </c>
      <c r="BE13" s="15" t="str">
        <f aca="false">"TX"&amp;RIGHT(BD13,3)</f>
        <v>TXD06</v>
      </c>
      <c r="BF13" s="9"/>
      <c r="BG13" s="15" t="str">
        <f aca="false">LEFT(BD13,3)&amp;TEXT(RIGHT(BD13,2)-1,"#00")</f>
        <v>RXD05</v>
      </c>
      <c r="BH13" s="15" t="str">
        <f aca="false">"TX"&amp;RIGHT(BG13,3)</f>
        <v>TXD05</v>
      </c>
      <c r="BI13" s="9"/>
      <c r="BJ13" s="15" t="str">
        <f aca="false">LEFT(BG13,3)&amp;TEXT(RIGHT(BG13,2)-1,"#00")</f>
        <v>RXD04</v>
      </c>
      <c r="BK13" s="15" t="str">
        <f aca="false">"TX"&amp;RIGHT(BJ13,3)</f>
        <v>TXD04</v>
      </c>
      <c r="BL13" s="9"/>
      <c r="BM13" s="15" t="str">
        <f aca="false">LEFT(BJ13,3)&amp;TEXT(RIGHT(BJ13,2)-1,"#00")</f>
        <v>RXD03</v>
      </c>
      <c r="BN13" s="15" t="str">
        <f aca="false">"TX"&amp;RIGHT(BM13,3)</f>
        <v>TXD03</v>
      </c>
      <c r="BO13" s="9"/>
      <c r="BP13" s="16" t="str">
        <f aca="false">LEFT(BM13,3)&amp;TEXT(RIGHT(BM13,2)-1,"#00")</f>
        <v>RXD02</v>
      </c>
      <c r="BQ13" s="16" t="str">
        <f aca="false">"TX"&amp;RIGHT(BP13,3)</f>
        <v>TXD02</v>
      </c>
      <c r="BR13" s="9"/>
      <c r="BS13" s="16" t="str">
        <f aca="false">LEFT(BP13,3)&amp;TEXT(RIGHT(BP13,2)-1,"#00")</f>
        <v>RXD01</v>
      </c>
      <c r="BT13" s="16" t="str">
        <f aca="false">"TX"&amp;RIGHT(BS13,3)</f>
        <v>TXD01</v>
      </c>
      <c r="BU13" s="1"/>
    </row>
    <row r="14" customFormat="false" ht="14.4" hidden="false" customHeight="false" outlineLevel="0" collapsed="false">
      <c r="A14" s="3"/>
      <c r="B14" s="10"/>
      <c r="C14" s="10"/>
      <c r="D14" s="9"/>
      <c r="E14" s="10"/>
      <c r="F14" s="10"/>
      <c r="G14" s="9"/>
      <c r="H14" s="10"/>
      <c r="I14" s="10"/>
      <c r="J14" s="9"/>
      <c r="K14" s="10"/>
      <c r="L14" s="10"/>
      <c r="M14" s="9"/>
      <c r="N14" s="10"/>
      <c r="O14" s="10"/>
      <c r="P14" s="9"/>
      <c r="Q14" s="10"/>
      <c r="R14" s="10"/>
      <c r="S14" s="9"/>
      <c r="T14" s="10"/>
      <c r="U14" s="10"/>
      <c r="V14" s="9"/>
      <c r="W14" s="10"/>
      <c r="X14" s="10"/>
      <c r="Y14" s="9"/>
      <c r="Z14" s="10"/>
      <c r="AA14" s="10"/>
      <c r="AB14" s="9"/>
      <c r="AC14" s="10"/>
      <c r="AD14" s="10"/>
      <c r="AE14" s="9"/>
      <c r="AF14" s="10"/>
      <c r="AG14" s="10"/>
      <c r="AH14" s="9"/>
      <c r="AI14" s="10"/>
      <c r="AJ14" s="10"/>
      <c r="AK14" s="1"/>
      <c r="AL14" s="10"/>
      <c r="AM14" s="10"/>
      <c r="AN14" s="9"/>
      <c r="AO14" s="10"/>
      <c r="AP14" s="10"/>
      <c r="AQ14" s="9"/>
      <c r="AR14" s="10"/>
      <c r="AS14" s="10"/>
      <c r="AT14" s="9"/>
      <c r="AU14" s="10"/>
      <c r="AV14" s="10"/>
      <c r="AW14" s="9"/>
      <c r="AX14" s="10"/>
      <c r="AY14" s="10"/>
      <c r="AZ14" s="9"/>
      <c r="BA14" s="10"/>
      <c r="BB14" s="10"/>
      <c r="BC14" s="9"/>
      <c r="BD14" s="10"/>
      <c r="BE14" s="10"/>
      <c r="BF14" s="9"/>
      <c r="BG14" s="10"/>
      <c r="BH14" s="10"/>
      <c r="BI14" s="9"/>
      <c r="BJ14" s="10"/>
      <c r="BK14" s="10"/>
      <c r="BL14" s="9"/>
      <c r="BM14" s="10"/>
      <c r="BN14" s="10"/>
      <c r="BO14" s="9"/>
      <c r="BP14" s="10"/>
      <c r="BQ14" s="10"/>
      <c r="BR14" s="9"/>
      <c r="BS14" s="10"/>
      <c r="BT14" s="10"/>
      <c r="BU14" s="1"/>
    </row>
    <row r="15" customFormat="false" ht="14.4" hidden="false" customHeight="false" outlineLevel="0" collapsed="false">
      <c r="A15" s="5" t="s">
        <v>4</v>
      </c>
      <c r="B15" s="6" t="str">
        <f aca="true">RIGHT(INDIRECT(ADDRESS(2*B11-2+99,11,,,PatchTable)),30)</f>
        <v/>
      </c>
      <c r="C15" s="6" t="str">
        <f aca="true">RIGHT(INDIRECT(ADDRESS(2*B11-1+99,11,,,PatchTable)),30)</f>
        <v/>
      </c>
      <c r="D15" s="7"/>
      <c r="E15" s="6" t="str">
        <f aca="true">RIGHT(INDIRECT(ADDRESS(2*E11-2+99,11,,,PatchTable)),30)</f>
        <v/>
      </c>
      <c r="F15" s="6" t="str">
        <f aca="true">RIGHT(INDIRECT(ADDRESS(2*E11-1+99,11,,,PatchTable)),30)</f>
        <v/>
      </c>
      <c r="G15" s="7"/>
      <c r="H15" s="6" t="str">
        <f aca="true">RIGHT(INDIRECT(ADDRESS(2*H11-2+99,11,,,PatchTable)),30)</f>
        <v/>
      </c>
      <c r="I15" s="6" t="str">
        <f aca="true">RIGHT(INDIRECT(ADDRESS(2*H11-1+99,11,,,PatchTable)),30)</f>
        <v/>
      </c>
      <c r="J15" s="7"/>
      <c r="K15" s="6" t="str">
        <f aca="true">RIGHT(INDIRECT(ADDRESS(2*K11-2+99,11,,,PatchTable)),30)</f>
        <v/>
      </c>
      <c r="L15" s="6" t="str">
        <f aca="true">RIGHT(INDIRECT(ADDRESS(2*K11-1+99,11,,,PatchTable)),30)</f>
        <v/>
      </c>
      <c r="M15" s="7"/>
      <c r="N15" s="6" t="str">
        <f aca="true">RIGHT(INDIRECT(ADDRESS(2*N11-2+99,11,,,PatchTable)),30)</f>
        <v/>
      </c>
      <c r="O15" s="6" t="str">
        <f aca="true">RIGHT(INDIRECT(ADDRESS(2*N11-1+99,11,,,PatchTable)),30)</f>
        <v/>
      </c>
      <c r="P15" s="7"/>
      <c r="Q15" s="6" t="str">
        <f aca="true">RIGHT(INDIRECT(ADDRESS(2*Q11-2+99,11,,,PatchTable)),30)</f>
        <v/>
      </c>
      <c r="R15" s="6" t="str">
        <f aca="true">RIGHT(INDIRECT(ADDRESS(2*Q11-1+99,11,,,PatchTable)),30)</f>
        <v/>
      </c>
      <c r="S15" s="7"/>
      <c r="T15" s="6" t="str">
        <f aca="true">RIGHT(INDIRECT(ADDRESS(2*T11-2+99,11,,,PatchTable)),30)</f>
        <v/>
      </c>
      <c r="U15" s="6" t="str">
        <f aca="true">RIGHT(INDIRECT(ADDRESS(2*T11-1+99,11,,,PatchTable)),30)</f>
        <v/>
      </c>
      <c r="V15" s="7"/>
      <c r="W15" s="6" t="str">
        <f aca="true">RIGHT(INDIRECT(ADDRESS(2*W11-2+99,11,,,PatchTable)),30)</f>
        <v/>
      </c>
      <c r="X15" s="6" t="str">
        <f aca="true">RIGHT(INDIRECT(ADDRESS(2*W11-1+99,11,,,PatchTable)),30)</f>
        <v/>
      </c>
      <c r="Y15" s="7"/>
      <c r="Z15" s="6" t="str">
        <f aca="true">RIGHT(INDIRECT(ADDRESS(2*Z11-2+99,11,,,PatchTable)),30)</f>
        <v/>
      </c>
      <c r="AA15" s="6" t="str">
        <f aca="true">RIGHT(INDIRECT(ADDRESS(2*Z11-1+99,11,,,PatchTable)),30)</f>
        <v/>
      </c>
      <c r="AB15" s="7"/>
      <c r="AC15" s="6" t="str">
        <f aca="true">RIGHT(INDIRECT(ADDRESS(2*AC11-2+99,11,,,PatchTable)),30)</f>
        <v/>
      </c>
      <c r="AD15" s="6" t="str">
        <f aca="true">RIGHT(INDIRECT(ADDRESS(2*AC11-1+99,11,,,PatchTable)),30)</f>
        <v/>
      </c>
      <c r="AE15" s="7"/>
      <c r="AF15" s="6" t="str">
        <f aca="true">RIGHT(INDIRECT(ADDRESS(2*AF11-2+99,11,,,PatchTable)),30)</f>
        <v/>
      </c>
      <c r="AG15" s="6" t="str">
        <f aca="true">RIGHT(INDIRECT(ADDRESS(2*AF11-1+99,11,,,PatchTable)),30)</f>
        <v/>
      </c>
      <c r="AH15" s="7"/>
      <c r="AI15" s="6" t="str">
        <f aca="true">RIGHT(INDIRECT(ADDRESS(2*AI11-2+99,11,,,PatchTable)),30)</f>
        <v/>
      </c>
      <c r="AJ15" s="6" t="str">
        <f aca="true">RIGHT(INDIRECT(ADDRESS(2*AI11-1+99,11,,,PatchTable)),30)</f>
        <v/>
      </c>
      <c r="AK15" s="7"/>
      <c r="AL15" s="6" t="str">
        <f aca="true">RIGHT(INDIRECT(ADDRESS(2*AL11-2+99,11,,,PatchTable)),30)</f>
        <v/>
      </c>
      <c r="AM15" s="6" t="str">
        <f aca="true">RIGHT(INDIRECT(ADDRESS(2*AL11-1+99,11,,,PatchTable)),30)</f>
        <v/>
      </c>
      <c r="AN15" s="7"/>
      <c r="AO15" s="6" t="str">
        <f aca="true">RIGHT(INDIRECT(ADDRESS(2*AO11-2+99,11,,,PatchTable)),30)</f>
        <v/>
      </c>
      <c r="AP15" s="6" t="str">
        <f aca="true">RIGHT(INDIRECT(ADDRESS(2*AO11-1+99,11,,,PatchTable)),30)</f>
        <v/>
      </c>
      <c r="AQ15" s="7"/>
      <c r="AR15" s="6" t="str">
        <f aca="true">RIGHT(INDIRECT(ADDRESS(2*AR11-2+99,11,,,PatchTable)),30)</f>
        <v/>
      </c>
      <c r="AS15" s="6" t="str">
        <f aca="true">RIGHT(INDIRECT(ADDRESS(2*AR11-1+99,11,,,PatchTable)),30)</f>
        <v/>
      </c>
      <c r="AT15" s="7"/>
      <c r="AU15" s="6" t="str">
        <f aca="true">RIGHT(INDIRECT(ADDRESS(2*AU11-2+99,11,,,PatchTable)),30)</f>
        <v/>
      </c>
      <c r="AV15" s="6" t="str">
        <f aca="true">RIGHT(INDIRECT(ADDRESS(2*AU11-1+99,11,,,PatchTable)),30)</f>
        <v/>
      </c>
      <c r="AW15" s="7"/>
      <c r="AX15" s="6" t="str">
        <f aca="true">RIGHT(INDIRECT(ADDRESS(2*AX11-2+99,11,,,PatchTable)),30)</f>
        <v/>
      </c>
      <c r="AY15" s="6" t="str">
        <f aca="true">RIGHT(INDIRECT(ADDRESS(2*AX11-1+99,11,,,PatchTable)),30)</f>
        <v/>
      </c>
      <c r="AZ15" s="7"/>
      <c r="BA15" s="6" t="str">
        <f aca="true">RIGHT(INDIRECT(ADDRESS(2*BA11-2+99,11,,,PatchTable)),5)</f>
        <v/>
      </c>
      <c r="BB15" s="6" t="str">
        <f aca="true">RIGHT(INDIRECT(ADDRESS(2*BA11-1+99,11,,,PatchTable)),5)</f>
        <v/>
      </c>
      <c r="BC15" s="7"/>
      <c r="BD15" s="6" t="str">
        <f aca="true">RIGHT(INDIRECT(ADDRESS(2*BD11-2+99,11,,,PatchTable)),30)</f>
        <v/>
      </c>
      <c r="BE15" s="6" t="str">
        <f aca="true">RIGHT(INDIRECT(ADDRESS(2*BD11-1+99,11,,,PatchTable)),30)</f>
        <v/>
      </c>
      <c r="BF15" s="7"/>
      <c r="BG15" s="6" t="str">
        <f aca="true">RIGHT(INDIRECT(ADDRESS(2*BG11-2+99,11,,,PatchTable)),30)</f>
        <v/>
      </c>
      <c r="BH15" s="6" t="str">
        <f aca="true">RIGHT(INDIRECT(ADDRESS(2*BG11-1+99,11,,,PatchTable)),30)</f>
        <v/>
      </c>
      <c r="BI15" s="7"/>
      <c r="BJ15" s="6" t="str">
        <f aca="true">RIGHT(INDIRECT(ADDRESS(2*BJ11-2+99,11,,,PatchTable)),30)</f>
        <v/>
      </c>
      <c r="BK15" s="6" t="str">
        <f aca="true">RIGHT(INDIRECT(ADDRESS(2*BJ11-1+99,11,,,PatchTable)),30)</f>
        <v/>
      </c>
      <c r="BL15" s="7"/>
      <c r="BM15" s="6" t="str">
        <f aca="true">RIGHT(INDIRECT(ADDRESS(2*BM11-2+99,11,,,PatchTable)),30)</f>
        <v/>
      </c>
      <c r="BN15" s="6" t="str">
        <f aca="true">RIGHT(INDIRECT(ADDRESS(2*BM11-1+99,11,,,PatchTable)),30)</f>
        <v/>
      </c>
      <c r="BO15" s="7"/>
      <c r="BP15" s="6" t="str">
        <f aca="true">RIGHT(INDIRECT(ADDRESS(2*BP11-2+99,11,,,PatchTable)),30)</f>
        <v/>
      </c>
      <c r="BQ15" s="6" t="str">
        <f aca="true">RIGHT(INDIRECT(ADDRESS(2*BP11-1+99,11,,,PatchTable)),30)</f>
        <v/>
      </c>
      <c r="BR15" s="7"/>
      <c r="BS15" s="6" t="str">
        <f aca="true">RIGHT(INDIRECT(ADDRESS(2*BS11-2+99,11,,,PatchTable)),30)</f>
        <v/>
      </c>
      <c r="BT15" s="6" t="str">
        <f aca="true">RIGHT(INDIRECT(ADDRESS(2*BS11-1+99,11,,,PatchTable)),30)</f>
        <v/>
      </c>
      <c r="BU15" s="4"/>
    </row>
    <row r="16" customFormat="false" ht="14.4" hidden="false" customHeight="false" outlineLevel="0" collapsed="false">
      <c r="A16" s="5"/>
      <c r="B16" s="15" t="s">
        <v>1</v>
      </c>
      <c r="C16" s="15" t="str">
        <f aca="false">"TX"&amp;RIGHT(B16,3)</f>
        <v>TXA12</v>
      </c>
      <c r="D16" s="9"/>
      <c r="E16" s="15" t="str">
        <f aca="false">LEFT(B16,3)&amp;TEXT(RIGHT(B16,2)-1,"#00")</f>
        <v>RXA11</v>
      </c>
      <c r="F16" s="15" t="str">
        <f aca="false">"TX"&amp;RIGHT(E16,3)</f>
        <v>TXA11</v>
      </c>
      <c r="G16" s="9"/>
      <c r="H16" s="15" t="str">
        <f aca="false">LEFT(E16,3)&amp;TEXT(RIGHT(E16,2)-1,"#00")</f>
        <v>RXA10</v>
      </c>
      <c r="I16" s="15" t="str">
        <f aca="false">"TX"&amp;RIGHT(H16,3)</f>
        <v>TXA10</v>
      </c>
      <c r="J16" s="9"/>
      <c r="K16" s="15" t="str">
        <f aca="false">LEFT(H16,3)&amp;TEXT(RIGHT(H16,2)-1,"#00")</f>
        <v>RXA09</v>
      </c>
      <c r="L16" s="15" t="str">
        <f aca="false">"TX"&amp;RIGHT(K16,3)</f>
        <v>TXA09</v>
      </c>
      <c r="M16" s="9"/>
      <c r="N16" s="15" t="str">
        <f aca="false">LEFT(K16,3)&amp;TEXT(RIGHT(K16,2)-1,"#00")</f>
        <v>RXA08</v>
      </c>
      <c r="O16" s="15" t="str">
        <f aca="false">"TX"&amp;RIGHT(N16,3)</f>
        <v>TXA08</v>
      </c>
      <c r="P16" s="9"/>
      <c r="Q16" s="15" t="str">
        <f aca="false">LEFT(N16,3)&amp;TEXT(RIGHT(N16,2)-1,"#00")</f>
        <v>RXA07</v>
      </c>
      <c r="R16" s="15" t="str">
        <f aca="false">"TX"&amp;RIGHT(Q16,3)</f>
        <v>TXA07</v>
      </c>
      <c r="S16" s="9"/>
      <c r="T16" s="15" t="str">
        <f aca="false">LEFT(Q16,3)&amp;TEXT(RIGHT(Q16,2)-1,"#00")</f>
        <v>RXA06</v>
      </c>
      <c r="U16" s="15" t="str">
        <f aca="false">"TX"&amp;RIGHT(T16,3)</f>
        <v>TXA06</v>
      </c>
      <c r="V16" s="9"/>
      <c r="W16" s="15" t="str">
        <f aca="false">LEFT(T16,3)&amp;TEXT(RIGHT(T16,2)-1,"#00")</f>
        <v>RXA05</v>
      </c>
      <c r="X16" s="15" t="str">
        <f aca="false">"TX"&amp;RIGHT(W16,3)</f>
        <v>TXA05</v>
      </c>
      <c r="Y16" s="9"/>
      <c r="Z16" s="15" t="str">
        <f aca="false">LEFT(W16,3)&amp;TEXT(RIGHT(W16,2)-1,"#00")</f>
        <v>RXA04</v>
      </c>
      <c r="AA16" s="15" t="str">
        <f aca="false">"TX"&amp;RIGHT(Z16,3)</f>
        <v>TXA04</v>
      </c>
      <c r="AB16" s="9"/>
      <c r="AC16" s="15" t="str">
        <f aca="false">LEFT(Z16,3)&amp;TEXT(RIGHT(Z16,2)-1,"#00")</f>
        <v>RXA03</v>
      </c>
      <c r="AD16" s="15" t="str">
        <f aca="false">"TX"&amp;RIGHT(AC16,3)</f>
        <v>TXA03</v>
      </c>
      <c r="AE16" s="9"/>
      <c r="AF16" s="15" t="str">
        <f aca="false">LEFT(AC16,3)&amp;TEXT(RIGHT(AC16,2)-1,"#00")</f>
        <v>RXA02</v>
      </c>
      <c r="AG16" s="15" t="str">
        <f aca="false">"TX"&amp;RIGHT(AF16,3)</f>
        <v>TXA02</v>
      </c>
      <c r="AH16" s="9"/>
      <c r="AI16" s="15" t="str">
        <f aca="false">LEFT(AF16,3)&amp;TEXT(RIGHT(AF16,2)-1,"#00")</f>
        <v>RXA01</v>
      </c>
      <c r="AJ16" s="15" t="str">
        <f aca="false">"TX"&amp;RIGHT(AI16,3)</f>
        <v>TXA01</v>
      </c>
      <c r="AK16" s="1"/>
      <c r="AL16" s="15" t="s">
        <v>2</v>
      </c>
      <c r="AM16" s="15" t="str">
        <f aca="false">"TX"&amp;RIGHT(AL16,3)</f>
        <v>TXD12</v>
      </c>
      <c r="AN16" s="9"/>
      <c r="AO16" s="15" t="str">
        <f aca="false">LEFT(AL16,3)&amp;TEXT(RIGHT(AL16,2)-1,"#00")</f>
        <v>RXD11</v>
      </c>
      <c r="AP16" s="15" t="str">
        <f aca="false">"TX"&amp;RIGHT(AO16,3)</f>
        <v>TXD11</v>
      </c>
      <c r="AQ16" s="9"/>
      <c r="AR16" s="15" t="str">
        <f aca="false">LEFT(AO16,3)&amp;TEXT(RIGHT(AO16,2)-1,"#00")</f>
        <v>RXD10</v>
      </c>
      <c r="AS16" s="15" t="str">
        <f aca="false">"TX"&amp;RIGHT(AR16,3)</f>
        <v>TXD10</v>
      </c>
      <c r="AT16" s="9"/>
      <c r="AU16" s="15" t="str">
        <f aca="false">LEFT(AR16,3)&amp;TEXT(RIGHT(AR16,2)-1,"#00")</f>
        <v>RXD09</v>
      </c>
      <c r="AV16" s="15" t="str">
        <f aca="false">"TX"&amp;RIGHT(AU16,3)</f>
        <v>TXD09</v>
      </c>
      <c r="AW16" s="9"/>
      <c r="AX16" s="15" t="str">
        <f aca="false">LEFT(AU16,3)&amp;TEXT(RIGHT(AU16,2)-1,"#00")</f>
        <v>RXD08</v>
      </c>
      <c r="AY16" s="15" t="str">
        <f aca="false">"TX"&amp;RIGHT(AX16,3)</f>
        <v>TXD08</v>
      </c>
      <c r="AZ16" s="9"/>
      <c r="BA16" s="15" t="str">
        <f aca="false">LEFT(AX16,3)&amp;TEXT(RIGHT(AX16,2)-1,"#00")</f>
        <v>RXD07</v>
      </c>
      <c r="BB16" s="15" t="str">
        <f aca="false">"TX"&amp;RIGHT(BA16,3)</f>
        <v>TXD07</v>
      </c>
      <c r="BC16" s="9"/>
      <c r="BD16" s="15" t="str">
        <f aca="false">LEFT(BA16,3)&amp;TEXT(RIGHT(BA16,2)-1,"#00")</f>
        <v>RXD06</v>
      </c>
      <c r="BE16" s="15" t="str">
        <f aca="false">"TX"&amp;RIGHT(BD16,3)</f>
        <v>TXD06</v>
      </c>
      <c r="BF16" s="9"/>
      <c r="BG16" s="15" t="str">
        <f aca="false">LEFT(BD16,3)&amp;TEXT(RIGHT(BD16,2)-1,"#00")</f>
        <v>RXD05</v>
      </c>
      <c r="BH16" s="15" t="str">
        <f aca="false">"TX"&amp;RIGHT(BG16,3)</f>
        <v>TXD05</v>
      </c>
      <c r="BI16" s="9"/>
      <c r="BJ16" s="15" t="str">
        <f aca="false">LEFT(BG16,3)&amp;TEXT(RIGHT(BG16,2)-1,"#00")</f>
        <v>RXD04</v>
      </c>
      <c r="BK16" s="15" t="str">
        <f aca="false">"TX"&amp;RIGHT(BJ16,3)</f>
        <v>TXD04</v>
      </c>
      <c r="BL16" s="9"/>
      <c r="BM16" s="15" t="str">
        <f aca="false">LEFT(BJ16,3)&amp;TEXT(RIGHT(BJ16,2)-1,"#00")</f>
        <v>RXD03</v>
      </c>
      <c r="BN16" s="15" t="str">
        <f aca="false">"TX"&amp;RIGHT(BM16,3)</f>
        <v>TXD03</v>
      </c>
      <c r="BO16" s="9"/>
      <c r="BP16" s="15" t="str">
        <f aca="false">LEFT(BM16,3)&amp;TEXT(RIGHT(BM16,2)-1,"#00")</f>
        <v>RXD02</v>
      </c>
      <c r="BQ16" s="15" t="str">
        <f aca="false">"TX"&amp;RIGHT(BP16,3)</f>
        <v>TXD02</v>
      </c>
      <c r="BR16" s="9"/>
      <c r="BS16" s="15" t="str">
        <f aca="false">LEFT(BP16,3)&amp;TEXT(RIGHT(BP16,2)-1,"#00")</f>
        <v>RXD01</v>
      </c>
      <c r="BT16" s="15" t="str">
        <f aca="false">"TX"&amp;RIGHT(BS16,3)</f>
        <v>TXD01</v>
      </c>
      <c r="BU16" s="1"/>
    </row>
    <row r="17" customFormat="false" ht="14.4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20" customFormat="false" ht="14.4" hidden="false" customHeight="false" outlineLevel="0" collapsed="false">
      <c r="A20" s="1"/>
      <c r="B20" s="17" t="s">
        <v>5</v>
      </c>
      <c r="C20" s="18" t="str">
        <f aca="false">LEFT(B20,1)&amp;MID(B20,2,1)&amp;MID(B20,3,3)&amp;TEXT(RIGHT(B20,2)+1,"#00")</f>
        <v>C1-LC02</v>
      </c>
      <c r="D20" s="3"/>
      <c r="E20" s="17" t="str">
        <f aca="false">LEFT(C20,1)&amp;MID(C20,2,1)&amp;MID(C20,3,3)&amp;TEXT(RIGHT(C20,2)+1,"#00")</f>
        <v>C1-LC03</v>
      </c>
      <c r="F20" s="18" t="str">
        <f aca="false">LEFT(E20,1)&amp;MID(E20,2,1)&amp;MID(E20,3,3)&amp;TEXT(RIGHT(E20,2)+1,"#00")</f>
        <v>C1-LC04</v>
      </c>
      <c r="G20" s="3"/>
      <c r="H20" s="17" t="str">
        <f aca="false">LEFT(F20,1)&amp;MID(F20,2,1)&amp;MID(F20,3,3)&amp;TEXT(RIGHT(F20,2)+1,"#00")</f>
        <v>C1-LC05</v>
      </c>
      <c r="I20" s="18" t="str">
        <f aca="false">LEFT(H20,1)&amp;MID(H20,2,1)&amp;MID(H20,3,3)&amp;TEXT(RIGHT(H20,2)+1,"#00")</f>
        <v>C1-LC06</v>
      </c>
      <c r="J20" s="3"/>
      <c r="K20" s="17" t="str">
        <f aca="false">LEFT(I20,1)&amp;MID(I20,2,1)&amp;MID(I20,3,3)&amp;TEXT(RIGHT(I20,2)+1,"#00")</f>
        <v>C1-LC07</v>
      </c>
      <c r="L20" s="18" t="str">
        <f aca="false">LEFT(K20,1)&amp;MID(K20,2,1)&amp;MID(K20,3,3)&amp;TEXT(RIGHT(K20,2)+1,"#00")</f>
        <v>C1-LC08</v>
      </c>
      <c r="M20" s="3"/>
      <c r="N20" s="17" t="str">
        <f aca="false">LEFT(L20,1)&amp;MID(L20,2,1)&amp;MID(L20,3,3)&amp;TEXT(RIGHT(L20,2)+1,"#00")</f>
        <v>C1-LC09</v>
      </c>
      <c r="O20" s="18" t="str">
        <f aca="false">LEFT(N20,1)&amp;MID(N20,2,1)&amp;MID(N20,3,3)&amp;TEXT(RIGHT(N20,2)+1,"#00")</f>
        <v>C1-LC10</v>
      </c>
      <c r="P20" s="3"/>
      <c r="Q20" s="17" t="str">
        <f aca="false">LEFT(O20,1)&amp;MID(O20,2,1)&amp;MID(O20,3,3)&amp;TEXT(RIGHT(O20,2)+1,"#00")</f>
        <v>C1-LC11</v>
      </c>
      <c r="R20" s="18" t="str">
        <f aca="false">LEFT(Q20,1)&amp;MID(Q20,2,1)&amp;MID(Q20,3,3)&amp;TEXT(RIGHT(Q20,2)+1,"#00")</f>
        <v>C1-LC12</v>
      </c>
      <c r="S20" s="3"/>
      <c r="T20" s="17" t="s">
        <v>6</v>
      </c>
      <c r="U20" s="18" t="str">
        <f aca="false">LEFT(T20,1)&amp;MID(T20,2,1)&amp;MID(T20,3,3)&amp;TEXT(RIGHT(T20,2)+1,"#00")</f>
        <v>C2-LC02</v>
      </c>
      <c r="V20" s="3"/>
      <c r="W20" s="17" t="str">
        <f aca="false">LEFT(U20,1)&amp;MID(U20,2,1)&amp;MID(U20,3,3)&amp;TEXT(RIGHT(U20,2)+1,"#00")</f>
        <v>C2-LC03</v>
      </c>
      <c r="X20" s="18" t="str">
        <f aca="false">LEFT(W20,1)&amp;MID(W20,2,1)&amp;MID(W20,3,3)&amp;TEXT(RIGHT(W20,2)+1,"#00")</f>
        <v>C2-LC04</v>
      </c>
      <c r="Y20" s="3"/>
      <c r="Z20" s="17" t="str">
        <f aca="false">LEFT(X20,1)&amp;MID(X20,2,1)&amp;MID(X20,3,3)&amp;TEXT(RIGHT(X20,2)+1,"#00")</f>
        <v>C2-LC05</v>
      </c>
      <c r="AA20" s="18" t="str">
        <f aca="false">LEFT(Z20,1)&amp;MID(Z20,2,1)&amp;MID(Z20,3,3)&amp;TEXT(RIGHT(Z20,2)+1,"#00")</f>
        <v>C2-LC06</v>
      </c>
      <c r="AB20" s="3"/>
      <c r="AC20" s="17" t="str">
        <f aca="false">LEFT(AA20,1)&amp;MID(AA20,2,1)&amp;MID(AA20,3,3)&amp;TEXT(RIGHT(AA20,2)+1,"#00")</f>
        <v>C2-LC07</v>
      </c>
      <c r="AD20" s="18" t="str">
        <f aca="false">LEFT(AC20,1)&amp;MID(AC20,2,1)&amp;MID(AC20,3,3)&amp;TEXT(RIGHT(AC20,2)+1,"#00")</f>
        <v>C2-LC08</v>
      </c>
      <c r="AE20" s="3"/>
      <c r="AF20" s="17" t="str">
        <f aca="false">LEFT(AD20,1)&amp;MID(AD20,2,1)&amp;MID(AD20,3,3)&amp;TEXT(RIGHT(AD20,2)+1,"#00")</f>
        <v>C2-LC09</v>
      </c>
      <c r="AG20" s="18" t="str">
        <f aca="false">LEFT(AF20,1)&amp;MID(AF20,2,1)&amp;MID(AF20,3,3)&amp;TEXT(RIGHT(AF20,2)+1,"#00")</f>
        <v>C2-LC10</v>
      </c>
      <c r="AH20" s="3"/>
      <c r="AI20" s="17" t="str">
        <f aca="false">LEFT(AG20,1)&amp;MID(AG20,2,1)&amp;MID(AG20,3,3)&amp;TEXT(RIGHT(AG20,2)+1,"#00")</f>
        <v>C2-LC11</v>
      </c>
      <c r="AJ20" s="18" t="str">
        <f aca="false">LEFT(AI20,1)&amp;MID(AI20,2,1)&amp;MID(AI20,3,3)&amp;TEXT(RIGHT(AI20,2)+1,"#00")</f>
        <v>C2-LC12</v>
      </c>
      <c r="AK20" s="4"/>
      <c r="AL20" s="17" t="s">
        <v>7</v>
      </c>
      <c r="AM20" s="18" t="str">
        <f aca="false">LEFT(AL20,1)&amp;MID(AL20,2,1)&amp;MID(AL20,3,3)&amp;TEXT(RIGHT(AL20,2)+1,"#00")</f>
        <v>C4-LC02</v>
      </c>
      <c r="AN20" s="3"/>
      <c r="AO20" s="17" t="str">
        <f aca="false">LEFT(AM20,1)&amp;MID(AM20,2,1)&amp;MID(AM20,3,3)&amp;TEXT(RIGHT(AM20,2)+1,"#00")</f>
        <v>C4-LC03</v>
      </c>
      <c r="AP20" s="18" t="str">
        <f aca="false">LEFT(AO20,1)&amp;MID(AO20,2,1)&amp;MID(AO20,3,3)&amp;TEXT(RIGHT(AO20,2)+1,"#00")</f>
        <v>C4-LC04</v>
      </c>
      <c r="AQ20" s="3"/>
      <c r="AR20" s="17" t="str">
        <f aca="false">LEFT(AP20,1)&amp;MID(AP20,2,1)&amp;MID(AP20,3,3)&amp;TEXT(RIGHT(AP20,2)+1,"#00")</f>
        <v>C4-LC05</v>
      </c>
      <c r="AS20" s="18" t="str">
        <f aca="false">LEFT(AR20,1)&amp;MID(AR20,2,1)&amp;MID(AR20,3,3)&amp;TEXT(RIGHT(AR20,2)+1,"#00")</f>
        <v>C4-LC06</v>
      </c>
      <c r="AT20" s="3"/>
      <c r="AU20" s="17" t="str">
        <f aca="false">LEFT(AS20,1)&amp;MID(AS20,2,1)&amp;MID(AS20,3,3)&amp;TEXT(RIGHT(AS20,2)+1,"#00")</f>
        <v>C4-LC07</v>
      </c>
      <c r="AV20" s="18" t="str">
        <f aca="false">LEFT(AU20,1)&amp;MID(AU20,2,1)&amp;MID(AU20,3,3)&amp;TEXT(RIGHT(AU20,2)+1,"#00")</f>
        <v>C4-LC08</v>
      </c>
      <c r="AW20" s="3"/>
      <c r="AX20" s="17" t="str">
        <f aca="false">LEFT(AV20,1)&amp;MID(AV20,2,1)&amp;MID(AV20,3,3)&amp;TEXT(RIGHT(AV20,2)+1,"#00")</f>
        <v>C4-LC09</v>
      </c>
      <c r="AY20" s="18" t="str">
        <f aca="false">LEFT(AX20,1)&amp;MID(AX20,2,1)&amp;MID(AX20,3,3)&amp;TEXT(RIGHT(AX20,2)+1,"#00")</f>
        <v>C4-LC10</v>
      </c>
      <c r="AZ20" s="3"/>
      <c r="BA20" s="17" t="str">
        <f aca="false">LEFT(AY20,1)&amp;MID(AY20,2,1)&amp;MID(AY20,3,3)&amp;TEXT(RIGHT(AY20,2)+1,"#00")</f>
        <v>C4-LC11</v>
      </c>
      <c r="BB20" s="18" t="str">
        <f aca="false">LEFT(BA20,1)&amp;MID(BA20,2,1)&amp;MID(BA20,3,3)&amp;TEXT(RIGHT(BA20,2)+1,"#00")</f>
        <v>C4-LC12</v>
      </c>
      <c r="BC20" s="3"/>
      <c r="BD20" s="17" t="s">
        <v>8</v>
      </c>
      <c r="BE20" s="18" t="str">
        <f aca="false">LEFT(BD20,1)&amp;MID(BD20,2,1)&amp;MID(BD20,3,3)&amp;TEXT(RIGHT(BD20,2)+1,"#00")</f>
        <v>C5-LC02</v>
      </c>
      <c r="BF20" s="3"/>
      <c r="BG20" s="17" t="str">
        <f aca="false">LEFT(BE20,1)&amp;MID(BE20,2,1)&amp;MID(BE20,3,3)&amp;TEXT(RIGHT(BE20,2)+1,"#00")</f>
        <v>C5-LC03</v>
      </c>
      <c r="BH20" s="18" t="str">
        <f aca="false">LEFT(BG20,1)&amp;MID(BG20,2,1)&amp;MID(BG20,3,3)&amp;TEXT(RIGHT(BG20,2)+1,"#00")</f>
        <v>C5-LC04</v>
      </c>
      <c r="BI20" s="3"/>
      <c r="BJ20" s="17" t="str">
        <f aca="false">LEFT(BH20,1)&amp;MID(BH20,2,1)&amp;MID(BH20,3,3)&amp;TEXT(RIGHT(BH20,2)+1,"#00")</f>
        <v>C5-LC05</v>
      </c>
      <c r="BK20" s="18" t="str">
        <f aca="false">LEFT(BJ20,1)&amp;MID(BJ20,2,1)&amp;MID(BJ20,3,3)&amp;TEXT(RIGHT(BJ20,2)+1,"#00")</f>
        <v>C5-LC06</v>
      </c>
      <c r="BL20" s="3"/>
      <c r="BM20" s="17" t="str">
        <f aca="false">LEFT(BK20,1)&amp;MID(BK20,2,1)&amp;MID(BK20,3,3)&amp;TEXT(RIGHT(BK20,2)+1,"#00")</f>
        <v>C5-LC07</v>
      </c>
      <c r="BN20" s="18" t="str">
        <f aca="false">LEFT(BM20,1)&amp;MID(BM20,2,1)&amp;MID(BM20,3,3)&amp;TEXT(RIGHT(BM20,2)+1,"#00")</f>
        <v>C5-LC08</v>
      </c>
      <c r="BO20" s="3"/>
      <c r="BP20" s="17" t="str">
        <f aca="false">LEFT(BN20,1)&amp;MID(BN20,2,1)&amp;MID(BN20,3,3)&amp;TEXT(RIGHT(BN20,2)+1,"#00")</f>
        <v>C5-LC09</v>
      </c>
      <c r="BQ20" s="18" t="str">
        <f aca="false">LEFT(BP20,1)&amp;MID(BP20,2,1)&amp;MID(BP20,3,3)&amp;TEXT(RIGHT(BP20,2)+1,"#00")</f>
        <v>C5-LC10</v>
      </c>
      <c r="BR20" s="3"/>
      <c r="BS20" s="17" t="str">
        <f aca="false">LEFT(BQ20,1)&amp;MID(BQ20,2,1)&amp;MID(BQ20,3,3)&amp;TEXT(RIGHT(BQ20,2)+1,"#00")</f>
        <v>C5-LC11</v>
      </c>
      <c r="BT20" s="18" t="str">
        <f aca="false">LEFT(BS20,1)&amp;MID(BS20,2,1)&amp;MID(BS20,3,3)&amp;TEXT(RIGHT(BS20,2)+1,"#00")</f>
        <v>C5-LC12</v>
      </c>
      <c r="BU20" s="4"/>
    </row>
    <row r="21" customFormat="false" ht="14.4" hidden="false" customHeight="false" outlineLevel="0" collapsed="false">
      <c r="A21" s="5" t="s">
        <v>9</v>
      </c>
      <c r="B21" s="6" t="str">
        <f aca="true">"["&amp;INDIRECT(ADDRESS(147+5*12+RIGHT(B20,2)-1,2,,,PatchTable))&amp;"/"&amp;INDIRECT(ADDRESS(147+5*12+RIGHT(B20,2)-1,3,,,PatchTable))&amp;"/"&amp;INDIRECT(ADDRESS(147+5*12+RIGHT(B20,2)-1,4,,,PatchTable))&amp;"/"&amp;INDIRECT(ADDRESS(147+5*12+RIGHT(B20,2)-1,5,,,PatchTable))&amp;"/"&amp;INDIRECT(ADDRESS(147+5*12+RIGHT(B20,2)-1,6,,,PatchTable))&amp;"]"</f>
        <v>[turano/Prime712/160/4/RXB12]</v>
      </c>
      <c r="C21" s="6" t="str">
        <f aca="true">"["&amp;INDIRECT(ADDRESS(147+5*12+RIGHT(C20,2)-1,2,,,PatchTable))&amp;"/"&amp;INDIRECT(ADDRESS(147+5*12+RIGHT(C20,2)-1,3,,,PatchTable))&amp;"/"&amp;INDIRECT(ADDRESS(147+5*12+RIGHT(C20,2)-1,4,,,PatchTable))&amp;"/"&amp;INDIRECT(ADDRESS(147+5*12+RIGHT(C20,2)-1,5,,,PatchTable))&amp;"/"&amp;INDIRECT(ADDRESS(147+5*12+RIGHT(C20,2)-1,6,,,PatchTable))&amp;"]"</f>
        <v>[turano/Prime712/160/4/RXB11]</v>
      </c>
      <c r="D21" s="7"/>
      <c r="E21" s="6" t="str">
        <f aca="true">"["&amp;INDIRECT(ADDRESS(147+5*12+RIGHT(E20,2)-1,2,,,PatchTable))&amp;"/"&amp;INDIRECT(ADDRESS(147+5*12+RIGHT(E20,2)-1,3,,,PatchTable))&amp;"/"&amp;INDIRECT(ADDRESS(147+5*12+RIGHT(E20,2)-1,4,,,PatchTable))&amp;"/"&amp;INDIRECT(ADDRESS(147+5*12+RIGHT(E20,2)-1,5,,,PatchTable))&amp;"/"&amp;INDIRECT(ADDRESS(147+5*12+RIGHT(E20,2)-1,6,,,PatchTable))&amp;"]"</f>
        <v>[turano/Prime712/160/4/RXB10]</v>
      </c>
      <c r="F21" s="6" t="str">
        <f aca="true">"["&amp;INDIRECT(ADDRESS(147+5*12+RIGHT(F20,2)-1,2,,,PatchTable))&amp;"/"&amp;INDIRECT(ADDRESS(147+5*12+RIGHT(F20,2)-1,3,,,PatchTable))&amp;"/"&amp;INDIRECT(ADDRESS(147+5*12+RIGHT(F20,2)-1,4,,,PatchTable))&amp;"/"&amp;INDIRECT(ADDRESS(147+5*12+RIGHT(F20,2)-1,5,,,PatchTable))&amp;"/"&amp;INDIRECT(ADDRESS(147+5*12+RIGHT(F20,2)-1,6,,,PatchTable))&amp;"]"</f>
        <v>[turano/Prime712/160/4/RXB09]</v>
      </c>
      <c r="G21" s="7"/>
      <c r="H21" s="6" t="str">
        <f aca="true">"["&amp;INDIRECT(ADDRESS(147+5*12+RIGHT(H20,2)-1,2,,,PatchTable))&amp;"/"&amp;INDIRECT(ADDRESS(147+5*12+RIGHT(H20,2)-1,3,,,PatchTable))&amp;"/"&amp;INDIRECT(ADDRESS(147+5*12+RIGHT(H20,2)-1,4,,,PatchTable))&amp;"/"&amp;INDIRECT(ADDRESS(147+5*12+RIGHT(H20,2)-1,5,,,PatchTable))&amp;"/"&amp;INDIRECT(ADDRESS(147+5*12+RIGHT(H20,2)-1,6,,,PatchTable))&amp;"]"</f>
        <v>[turano/Prime712/160/4/RXB08]</v>
      </c>
      <c r="I21" s="6" t="str">
        <f aca="true">"["&amp;INDIRECT(ADDRESS(147+5*12+RIGHT(I20,2)-1,2,,,PatchTable))&amp;"/"&amp;INDIRECT(ADDRESS(147+5*12+RIGHT(I20,2)-1,3,,,PatchTable))&amp;"/"&amp;INDIRECT(ADDRESS(147+5*12+RIGHT(I20,2)-1,4,,,PatchTable))&amp;"/"&amp;INDIRECT(ADDRESS(147+5*12+RIGHT(I20,2)-1,5,,,PatchTable))&amp;"/"&amp;INDIRECT(ADDRESS(147+5*12+RIGHT(I20,2)-1,6,,,PatchTable))&amp;"]"</f>
        <v>[turano/Prime712/160/4/RXB07]</v>
      </c>
      <c r="J21" s="7"/>
      <c r="K21" s="6" t="str">
        <f aca="true">"["&amp;INDIRECT(ADDRESS(147+5*12+RIGHT(K20,2)-1,2,,,PatchTable))&amp;"/"&amp;INDIRECT(ADDRESS(147+5*12+RIGHT(K20,2)-1,3,,,PatchTable))&amp;"/"&amp;INDIRECT(ADDRESS(147+5*12+RIGHT(K20,2)-1,4,,,PatchTable))&amp;"/"&amp;INDIRECT(ADDRESS(147+5*12+RIGHT(K20,2)-1,5,,,PatchTable))&amp;"/"&amp;INDIRECT(ADDRESS(147+5*12+RIGHT(K20,2)-1,6,,,PatchTable))&amp;"]"</f>
        <v>[turano/Prime712/160/4/RXB06]</v>
      </c>
      <c r="L21" s="6" t="str">
        <f aca="true">"["&amp;INDIRECT(ADDRESS(147+5*12+RIGHT(L20,2)-1,2,,,PatchTable))&amp;"/"&amp;INDIRECT(ADDRESS(147+5*12+RIGHT(L20,2)-1,3,,,PatchTable))&amp;"/"&amp;INDIRECT(ADDRESS(147+5*12+RIGHT(L20,2)-1,4,,,PatchTable))&amp;"/"&amp;INDIRECT(ADDRESS(147+5*12+RIGHT(L20,2)-1,5,,,PatchTable))&amp;"/"&amp;INDIRECT(ADDRESS(147+5*12+RIGHT(L20,2)-1,6,,,PatchTable))&amp;"]"</f>
        <v>[turano/Prime712/160/4/RXB05]</v>
      </c>
      <c r="M21" s="7"/>
      <c r="N21" s="6" t="str">
        <f aca="true">"["&amp;INDIRECT(ADDRESS(147+5*12+RIGHT(N20,2)-1,2,,,PatchTable))&amp;"/"&amp;INDIRECT(ADDRESS(147+5*12+RIGHT(N20,2)-1,3,,,PatchTable))&amp;"/"&amp;INDIRECT(ADDRESS(147+5*12+RIGHT(N20,2)-1,4,,,PatchTable))&amp;"/"&amp;INDIRECT(ADDRESS(147+5*12+RIGHT(N20,2)-1,5,,,PatchTable))&amp;"/"&amp;INDIRECT(ADDRESS(147+5*12+RIGHT(N20,2)-1,6,,,PatchTable))&amp;"]"</f>
        <v>[turano/Prime712/160/4/RXB04]</v>
      </c>
      <c r="O21" s="6" t="str">
        <f aca="true">"["&amp;INDIRECT(ADDRESS(147+5*12+RIGHT(O20,2)-1,2,,,PatchTable))&amp;"/"&amp;INDIRECT(ADDRESS(147+5*12+RIGHT(O20,2)-1,3,,,PatchTable))&amp;"/"&amp;INDIRECT(ADDRESS(147+5*12+RIGHT(O20,2)-1,4,,,PatchTable))&amp;"/"&amp;INDIRECT(ADDRESS(147+5*12+RIGHT(O20,2)-1,5,,,PatchTable))&amp;"/"&amp;INDIRECT(ADDRESS(147+5*12+RIGHT(O20,2)-1,6,,,PatchTable))&amp;"]"</f>
        <v>[turano/Prime712/160/4/RXB03]</v>
      </c>
      <c r="P21" s="7"/>
      <c r="Q21" s="6" t="str">
        <f aca="true">"["&amp;INDIRECT(ADDRESS(147+5*12+RIGHT(Q20,2)-1,2,,,PatchTable))&amp;"/"&amp;INDIRECT(ADDRESS(147+5*12+RIGHT(Q20,2)-1,3,,,PatchTable))&amp;"/"&amp;INDIRECT(ADDRESS(147+5*12+RIGHT(Q20,2)-1,4,,,PatchTable))&amp;"/"&amp;INDIRECT(ADDRESS(147+5*12+RIGHT(Q20,2)-1,5,,,PatchTable))&amp;"/"&amp;INDIRECT(ADDRESS(147+5*12+RIGHT(Q20,2)-1,6,,,PatchTable))&amp;"]"</f>
        <v>[turano/Prime712/160/4/RXB02]</v>
      </c>
      <c r="R21" s="6" t="str">
        <f aca="true">"["&amp;INDIRECT(ADDRESS(147+5*12+RIGHT(R20,2)-1,2,,,PatchTable))&amp;"/"&amp;INDIRECT(ADDRESS(147+5*12+RIGHT(R20,2)-1,3,,,PatchTable))&amp;"/"&amp;INDIRECT(ADDRESS(147+5*12+RIGHT(R20,2)-1,4,,,PatchTable))&amp;"/"&amp;INDIRECT(ADDRESS(147+5*12+RIGHT(R20,2)-1,5,,,PatchTable))&amp;"/"&amp;INDIRECT(ADDRESS(147+5*12+RIGHT(R20,2)-1,6,,,PatchTable))&amp;"]"</f>
        <v>[turano/Prime712/160/4/RXB01]</v>
      </c>
      <c r="S21" s="7"/>
      <c r="T21" s="6" t="str">
        <f aca="true">"["&amp;INDIRECT(ADDRESS(147+7*12+RIGHT(T20,2)-1,2,,,PatchTable))&amp;"/"&amp;INDIRECT(ADDRESS(147+7*12+RIGHT(T20,2)-1,3,,,PatchTable))&amp;"/"&amp;INDIRECT(ADDRESS(147+7*12+RIGHT(T20,2)-1,4,,,PatchTable))&amp;"/"&amp;INDIRECT(ADDRESS(147+7*12+RIGHT(T20,2)-1,5,,,PatchTable))&amp;"/"&amp;INDIRECT(ADDRESS(147+7*12+RIGHT(T20,2)-1,6,,,PatchTable))&amp;"]"</f>
        <v>[turano/Prime712/161/6/RXB12]</v>
      </c>
      <c r="U21" s="6" t="str">
        <f aca="true">"["&amp;INDIRECT(ADDRESS(147+7*12+RIGHT(U20,2)-1,2,,,PatchTable))&amp;"/"&amp;INDIRECT(ADDRESS(147+7*12+RIGHT(U20,2)-1,3,,,PatchTable))&amp;"/"&amp;INDIRECT(ADDRESS(147+7*12+RIGHT(U20,2)-1,4,,,PatchTable))&amp;"/"&amp;INDIRECT(ADDRESS(147+7*12+RIGHT(U20,2)-1,5,,,PatchTable))&amp;"/"&amp;INDIRECT(ADDRESS(147+7*12+RIGHT(U20,2)-1,6,,,PatchTable))&amp;"]"</f>
        <v>[turano/Prime712/161/6/RXB11]</v>
      </c>
      <c r="V21" s="7"/>
      <c r="W21" s="6" t="str">
        <f aca="true">"["&amp;INDIRECT(ADDRESS(147+7*12+RIGHT(W20,2)-1,2,,,PatchTable))&amp;"/"&amp;INDIRECT(ADDRESS(147+7*12+RIGHT(W20,2)-1,3,,,PatchTable))&amp;"/"&amp;INDIRECT(ADDRESS(147+7*12+RIGHT(W20,2)-1,4,,,PatchTable))&amp;"/"&amp;INDIRECT(ADDRESS(147+7*12+RIGHT(W20,2)-1,5,,,PatchTable))&amp;"/"&amp;INDIRECT(ADDRESS(147+7*12+RIGHT(W20,2)-1,6,,,PatchTable))&amp;"]"</f>
        <v>[turano/Prime712/161/6/RXB10]</v>
      </c>
      <c r="X21" s="6" t="str">
        <f aca="true">"["&amp;INDIRECT(ADDRESS(147+7*12+RIGHT(X20,2)-1,2,,,PatchTable))&amp;"/"&amp;INDIRECT(ADDRESS(147+7*12+RIGHT(X20,2)-1,3,,,PatchTable))&amp;"/"&amp;INDIRECT(ADDRESS(147+7*12+RIGHT(X20,2)-1,4,,,PatchTable))&amp;"/"&amp;INDIRECT(ADDRESS(147+7*12+RIGHT(X20,2)-1,5,,,PatchTable))&amp;"/"&amp;INDIRECT(ADDRESS(147+7*12+RIGHT(X20,2)-1,6,,,PatchTable))&amp;"]"</f>
        <v>[turano/Prime712/161/6/RXB09]</v>
      </c>
      <c r="Y21" s="7"/>
      <c r="Z21" s="6" t="str">
        <f aca="true">"["&amp;INDIRECT(ADDRESS(147+7*12+RIGHT(Z20,2)-1,2,,,PatchTable))&amp;"/"&amp;INDIRECT(ADDRESS(147+7*12+RIGHT(Z20,2)-1,3,,,PatchTable))&amp;"/"&amp;INDIRECT(ADDRESS(147+7*12+RIGHT(Z20,2)-1,4,,,PatchTable))&amp;"/"&amp;INDIRECT(ADDRESS(147+7*12+RIGHT(Z20,2)-1,5,,,PatchTable))&amp;"/"&amp;INDIRECT(ADDRESS(147+7*12+RIGHT(Z20,2)-1,6,,,PatchTable))&amp;"]"</f>
        <v>[turano/Prime712/161/6/RXB08]</v>
      </c>
      <c r="AA21" s="6" t="str">
        <f aca="true">"["&amp;INDIRECT(ADDRESS(147+7*12+RIGHT(AA20,2)-1,2,,,PatchTable))&amp;"/"&amp;INDIRECT(ADDRESS(147+7*12+RIGHT(AA20,2)-1,3,,,PatchTable))&amp;"/"&amp;INDIRECT(ADDRESS(147+7*12+RIGHT(AA20,2)-1,4,,,PatchTable))&amp;"/"&amp;INDIRECT(ADDRESS(147+7*12+RIGHT(AA20,2)-1,5,,,PatchTable))&amp;"/"&amp;INDIRECT(ADDRESS(147+7*12+RIGHT(AA20,2)-1,6,,,PatchTable))&amp;"]"</f>
        <v>[turano/Prime712/161/6/RXB07]</v>
      </c>
      <c r="AB21" s="7"/>
      <c r="AC21" s="6" t="str">
        <f aca="true">"["&amp;INDIRECT(ADDRESS(147+7*12+RIGHT(AC20,2)-1,2,,,PatchTable))&amp;"/"&amp;INDIRECT(ADDRESS(147+7*12+RIGHT(AC20,2)-1,3,,,PatchTable))&amp;"/"&amp;INDIRECT(ADDRESS(147+7*12+RIGHT(AC20,2)-1,4,,,PatchTable))&amp;"/"&amp;INDIRECT(ADDRESS(147+7*12+RIGHT(AC20,2)-1,5,,,PatchTable))&amp;"/"&amp;INDIRECT(ADDRESS(147+7*12+RIGHT(AC20,2)-1,6,,,PatchTable))&amp;"]"</f>
        <v>[turano/Prime712/161/6/RXB06]</v>
      </c>
      <c r="AD21" s="6" t="str">
        <f aca="true">"["&amp;INDIRECT(ADDRESS(147+7*12+RIGHT(AD20,2)-1,2,,,PatchTable))&amp;"/"&amp;INDIRECT(ADDRESS(147+7*12+RIGHT(AD20,2)-1,3,,,PatchTable))&amp;"/"&amp;INDIRECT(ADDRESS(147+7*12+RIGHT(AD20,2)-1,4,,,PatchTable))&amp;"/"&amp;INDIRECT(ADDRESS(147+7*12+RIGHT(AD20,2)-1,5,,,PatchTable))&amp;"/"&amp;INDIRECT(ADDRESS(147+7*12+RIGHT(AD20,2)-1,6,,,PatchTable))&amp;"]"</f>
        <v>[turano/Prime712/161/6/RXB05]</v>
      </c>
      <c r="AE21" s="7"/>
      <c r="AF21" s="6" t="str">
        <f aca="true">"["&amp;INDIRECT(ADDRESS(147+7*12+RIGHT(AF20,2)-1,2,,,PatchTable))&amp;"/"&amp;INDIRECT(ADDRESS(147+7*12+RIGHT(AF20,2)-1,3,,,PatchTable))&amp;"/"&amp;INDIRECT(ADDRESS(147+7*12+RIGHT(AF20,2)-1,4,,,PatchTable))&amp;"/"&amp;INDIRECT(ADDRESS(147+7*12+RIGHT(AF20,2)-1,5,,,PatchTable))&amp;"/"&amp;INDIRECT(ADDRESS(147+7*12+RIGHT(AF20,2)-1,6,,,PatchTable))&amp;"]"</f>
        <v>[turano/Prime712/161/6/RXB04]</v>
      </c>
      <c r="AG21" s="6" t="str">
        <f aca="true">"["&amp;INDIRECT(ADDRESS(147+7*12+RIGHT(AG20,2)-1,2,,,PatchTable))&amp;"/"&amp;INDIRECT(ADDRESS(147+7*12+RIGHT(AG20,2)-1,3,,,PatchTable))&amp;"/"&amp;INDIRECT(ADDRESS(147+7*12+RIGHT(AG20,2)-1,4,,,PatchTable))&amp;"/"&amp;INDIRECT(ADDRESS(147+7*12+RIGHT(AG20,2)-1,5,,,PatchTable))&amp;"/"&amp;INDIRECT(ADDRESS(147+7*12+RIGHT(AG20,2)-1,6,,,PatchTable))&amp;"]"</f>
        <v>[turano/Prime712/161/6/RXB03]</v>
      </c>
      <c r="AH21" s="7"/>
      <c r="AI21" s="6" t="str">
        <f aca="true">"["&amp;INDIRECT(ADDRESS(147+7*12+RIGHT(AI20,2)-1,2,,,PatchTable))&amp;"/"&amp;INDIRECT(ADDRESS(147+7*12+RIGHT(AI20,2)-1,3,,,PatchTable))&amp;"/"&amp;INDIRECT(ADDRESS(147+7*12+RIGHT(AI20,2)-1,4,,,PatchTable))&amp;"/"&amp;INDIRECT(ADDRESS(147+7*12+RIGHT(AI20,2)-1,5,,,PatchTable))&amp;"/"&amp;INDIRECT(ADDRESS(147+7*12+RIGHT(AI20,2)-1,6,,,PatchTable))&amp;"]"</f>
        <v>[turano/Prime712/161/6/RXB02]</v>
      </c>
      <c r="AJ21" s="6" t="str">
        <f aca="true">"["&amp;INDIRECT(ADDRESS(147+7*12+RIGHT(AJ20,2)-1,2,,,PatchTable))&amp;"/"&amp;INDIRECT(ADDRESS(147+7*12+RIGHT(AJ20,2)-1,3,,,PatchTable))&amp;"/"&amp;INDIRECT(ADDRESS(147+7*12+RIGHT(AJ20,2)-1,4,,,PatchTable))&amp;"/"&amp;INDIRECT(ADDRESS(147+7*12+RIGHT(AJ20,2)-1,5,,,PatchTable))&amp;"/"&amp;INDIRECT(ADDRESS(147+7*12+RIGHT(AJ20,2)-1,6,,,PatchTable))&amp;"]"</f>
        <v>[turano/Prime712/161/6/RXB01]</v>
      </c>
      <c r="AK21" s="7"/>
      <c r="AL21" s="6" t="str">
        <f aca="true">"["&amp;INDIRECT(ADDRESS(147+1*12+RIGHT(AL20,2)-1,2,,,PatchTable))&amp;"/"&amp;INDIRECT(ADDRESS(147+1*12+RIGHT(AL20,2)-1,3,,,PatchTable))&amp;"/"&amp;INDIRECT(ADDRESS(147+1*12+RIGHT(AL20,2)-1,4,,,PatchTable))&amp;"/"&amp;INDIRECT(ADDRESS(147+1*12+RIGHT(AL20,2)-1,5,,,PatchTable))&amp;"/"&amp;INDIRECT(ADDRESS(147+1*12+RIGHT(AL20,2)-1,6,,,PatchTable))&amp;"]"</f>
        <v>[turano/Prime712/160/4/RXA12]</v>
      </c>
      <c r="AM21" s="6" t="str">
        <f aca="true">"["&amp;INDIRECT(ADDRESS(147+1*12+RIGHT(AM20,2)-1,2,,,PatchTable))&amp;"/"&amp;INDIRECT(ADDRESS(147+1*12+RIGHT(AM20,2)-1,3,,,PatchTable))&amp;"/"&amp;INDIRECT(ADDRESS(147+1*12+RIGHT(AM20,2)-1,4,,,PatchTable))&amp;"/"&amp;INDIRECT(ADDRESS(147+1*12+RIGHT(AM20,2)-1,5,,,PatchTable))&amp;"/"&amp;INDIRECT(ADDRESS(147+1*12+RIGHT(AM20,2)-1,6,,,PatchTable))&amp;"]"</f>
        <v>[turano/Prime712/160/4/RXA11]</v>
      </c>
      <c r="AN21" s="7"/>
      <c r="AO21" s="6" t="str">
        <f aca="true">"["&amp;INDIRECT(ADDRESS(147+1*12+RIGHT(AO20,2)-1,2,,,PatchTable))&amp;"/"&amp;INDIRECT(ADDRESS(147+1*12+RIGHT(AO20,2)-1,3,,,PatchTable))&amp;"/"&amp;INDIRECT(ADDRESS(147+1*12+RIGHT(AO20,2)-1,4,,,PatchTable))&amp;"/"&amp;INDIRECT(ADDRESS(147+1*12+RIGHT(AO20,2)-1,5,,,PatchTable))&amp;"/"&amp;INDIRECT(ADDRESS(147+1*12+RIGHT(AO20,2)-1,6,,,PatchTable))&amp;"]"</f>
        <v>[turano/Prime712/160/4/RXA10]</v>
      </c>
      <c r="AP21" s="6" t="str">
        <f aca="true">"["&amp;INDIRECT(ADDRESS(147+1*12+RIGHT(AP20,2)-1,2,,,PatchTable))&amp;"/"&amp;INDIRECT(ADDRESS(147+1*12+RIGHT(AP20,2)-1,3,,,PatchTable))&amp;"/"&amp;INDIRECT(ADDRESS(147+1*12+RIGHT(AP20,2)-1,4,,,PatchTable))&amp;"/"&amp;INDIRECT(ADDRESS(147+1*12+RIGHT(AP20,2)-1,5,,,PatchTable))&amp;"/"&amp;INDIRECT(ADDRESS(147+1*12+RIGHT(AP20,2)-1,6,,,PatchTable))&amp;"]"</f>
        <v>[turano/Prime712/160/4/RXA09]</v>
      </c>
      <c r="AQ21" s="7"/>
      <c r="AR21" s="6" t="str">
        <f aca="true">"["&amp;INDIRECT(ADDRESS(147+1*12+RIGHT(AR20,2)-1,2,,,PatchTable))&amp;"/"&amp;INDIRECT(ADDRESS(147+1*12+RIGHT(AR20,2)-1,3,,,PatchTable))&amp;"/"&amp;INDIRECT(ADDRESS(147+1*12+RIGHT(AR20,2)-1,4,,,PatchTable))&amp;"/"&amp;INDIRECT(ADDRESS(147+1*12+RIGHT(AR20,2)-1,5,,,PatchTable))&amp;"/"&amp;INDIRECT(ADDRESS(147+1*12+RIGHT(AR20,2)-1,6,,,PatchTable))&amp;"]"</f>
        <v>[turano/Prime712/160/4/RXA08]</v>
      </c>
      <c r="AS21" s="6" t="str">
        <f aca="true">"["&amp;INDIRECT(ADDRESS(147+1*12+RIGHT(AS20,2)-1,2,,,PatchTable))&amp;"/"&amp;INDIRECT(ADDRESS(147+1*12+RIGHT(AS20,2)-1,3,,,PatchTable))&amp;"/"&amp;INDIRECT(ADDRESS(147+1*12+RIGHT(AS20,2)-1,4,,,PatchTable))&amp;"/"&amp;INDIRECT(ADDRESS(147+1*12+RIGHT(AS20,2)-1,5,,,PatchTable))&amp;"/"&amp;INDIRECT(ADDRESS(147+1*12+RIGHT(AS20,2)-1,6,,,PatchTable))&amp;"]"</f>
        <v>[turano/Prime712/160/4/RXA07]</v>
      </c>
      <c r="AT21" s="7"/>
      <c r="AU21" s="6" t="str">
        <f aca="true">"["&amp;INDIRECT(ADDRESS(147+1*12+RIGHT(AU20,2)-1,2,,,PatchTable))&amp;"/"&amp;INDIRECT(ADDRESS(147+1*12+RIGHT(AU20,2)-1,3,,,PatchTable))&amp;"/"&amp;INDIRECT(ADDRESS(147+1*12+RIGHT(AU20,2)-1,4,,,PatchTable))&amp;"/"&amp;INDIRECT(ADDRESS(147+1*12+RIGHT(AU20,2)-1,5,,,PatchTable))&amp;"/"&amp;INDIRECT(ADDRESS(147+1*12+RIGHT(AU20,2)-1,6,,,PatchTable))&amp;"]"</f>
        <v>[turano/Prime712/160/4/RXA06]</v>
      </c>
      <c r="AV21" s="6" t="str">
        <f aca="true">"["&amp;INDIRECT(ADDRESS(147+1*12+RIGHT(AV20,2)-1,2,,,PatchTable))&amp;"/"&amp;INDIRECT(ADDRESS(147+1*12+RIGHT(AV20,2)-1,3,,,PatchTable))&amp;"/"&amp;INDIRECT(ADDRESS(147+1*12+RIGHT(AV20,2)-1,4,,,PatchTable))&amp;"/"&amp;INDIRECT(ADDRESS(147+1*12+RIGHT(AV20,2)-1,5,,,PatchTable))&amp;"/"&amp;INDIRECT(ADDRESS(147+1*12+RIGHT(AV20,2)-1,6,,,PatchTable))&amp;"]"</f>
        <v>[turano/Prime712/160/4/RXA05]</v>
      </c>
      <c r="AW21" s="7"/>
      <c r="AX21" s="6" t="str">
        <f aca="true">"["&amp;INDIRECT(ADDRESS(147+1*12+RIGHT(AX20,2)-1,2,,,PatchTable))&amp;"/"&amp;INDIRECT(ADDRESS(147+1*12+RIGHT(AX20,2)-1,3,,,PatchTable))&amp;"/"&amp;INDIRECT(ADDRESS(147+1*12+RIGHT(AX20,2)-1,4,,,PatchTable))&amp;"/"&amp;INDIRECT(ADDRESS(147+1*12+RIGHT(AX20,2)-1,5,,,PatchTable))&amp;"/"&amp;INDIRECT(ADDRESS(147+1*12+RIGHT(AX20,2)-1,6,,,PatchTable))&amp;"]"</f>
        <v>[turano/Prime712/160/4/RXA04]</v>
      </c>
      <c r="AY21" s="6" t="str">
        <f aca="true">"["&amp;INDIRECT(ADDRESS(147+1*12+RIGHT(AY20,2)-1,2,,,PatchTable))&amp;"/"&amp;INDIRECT(ADDRESS(147+1*12+RIGHT(AY20,2)-1,3,,,PatchTable))&amp;"/"&amp;INDIRECT(ADDRESS(147+1*12+RIGHT(AY20,2)-1,4,,,PatchTable))&amp;"/"&amp;INDIRECT(ADDRESS(147+1*12+RIGHT(AY20,2)-1,5,,,PatchTable))&amp;"/"&amp;INDIRECT(ADDRESS(147+1*12+RIGHT(AY20,2)-1,6,,,PatchTable))&amp;"]"</f>
        <v>[turano/Prime712/160/4/RXA03]</v>
      </c>
      <c r="AZ21" s="7"/>
      <c r="BA21" s="6" t="str">
        <f aca="true">"["&amp;INDIRECT(ADDRESS(147+1*12+RIGHT(BA20,2)-1,2,,,PatchTable))&amp;"/"&amp;INDIRECT(ADDRESS(147+1*12+RIGHT(BA20,2)-1,3,,,PatchTable))&amp;"/"&amp;INDIRECT(ADDRESS(147+1*12+RIGHT(BA20,2)-1,4,,,PatchTable))&amp;"/"&amp;INDIRECT(ADDRESS(147+1*12+RIGHT(BA20,2)-1,5,,,PatchTable))&amp;"/"&amp;INDIRECT(ADDRESS(147+1*12+RIGHT(BA20,2)-1,6,,,PatchTable))&amp;"]"</f>
        <v>[turano/Prime712/160/4/RXA02]</v>
      </c>
      <c r="BB21" s="6" t="str">
        <f aca="true">"["&amp;INDIRECT(ADDRESS(147+1*12+RIGHT(BB20,2)-1,2,,,PatchTable))&amp;"/"&amp;INDIRECT(ADDRESS(147+1*12+RIGHT(BB20,2)-1,3,,,PatchTable))&amp;"/"&amp;INDIRECT(ADDRESS(147+1*12+RIGHT(BB20,2)-1,4,,,PatchTable))&amp;"/"&amp;INDIRECT(ADDRESS(147+1*12+RIGHT(BB20,2)-1,5,,,PatchTable))&amp;"/"&amp;INDIRECT(ADDRESS(147+1*12+RIGHT(BB20,2)-1,6,,,PatchTable))&amp;"]"</f>
        <v>[turano/Prime712/160/4/RXA01]</v>
      </c>
      <c r="BC21" s="7"/>
      <c r="BD21" s="6" t="str">
        <f aca="true">INDIRECT(ADDRESS(147+RIGHT(BD20,2)-1,11,,,PatchTable))</f>
        <v>[turano/Prime712/161/6/RXA12]</v>
      </c>
      <c r="BE21" s="6" t="str">
        <f aca="true">INDIRECT(ADDRESS(147+RIGHT(BE20,2)-1,11,,,PatchTable))</f>
        <v>[turano/Prime712/161/6/RXA11]</v>
      </c>
      <c r="BF21" s="7"/>
      <c r="BG21" s="6" t="str">
        <f aca="true">INDIRECT(ADDRESS(147+RIGHT(BG20,2)-1,11,,,PatchTable))</f>
        <v>[turano/Prime712/161/6/RXA10]</v>
      </c>
      <c r="BH21" s="6" t="str">
        <f aca="true">INDIRECT(ADDRESS(147+RIGHT(BH20,2)-1,11,,,PatchTable))</f>
        <v>[turano/Prime712/161/6/RXA09]</v>
      </c>
      <c r="BI21" s="7"/>
      <c r="BJ21" s="6" t="str">
        <f aca="true">INDIRECT(ADDRESS(147+RIGHT(BJ20,2)-1,11,,,PatchTable))</f>
        <v>[turano/Prime712/161/6/RXA08]</v>
      </c>
      <c r="BK21" s="6" t="str">
        <f aca="true">INDIRECT(ADDRESS(147+RIGHT(BK20,2)-1,11,,,PatchTable))</f>
        <v>[turano/Prime712/161/6/RXA07]</v>
      </c>
      <c r="BL21" s="7"/>
      <c r="BM21" s="6" t="str">
        <f aca="true">INDIRECT(ADDRESS(147+RIGHT(BM20,2)-1,11,,,PatchTable))</f>
        <v>[turano/Prime712/161/6/RXA06]</v>
      </c>
      <c r="BN21" s="6" t="str">
        <f aca="true">INDIRECT(ADDRESS(147+RIGHT(BN20,2)-1,11,,,PatchTable))</f>
        <v>[turano/Prime712/161/6/RXA05]</v>
      </c>
      <c r="BO21" s="7"/>
      <c r="BP21" s="6" t="str">
        <f aca="true">INDIRECT(ADDRESS(147+RIGHT(BP20,2)-1,11,,,PatchTable))</f>
        <v>[turano/Prime712/161/6/RXA04]</v>
      </c>
      <c r="BQ21" s="6" t="str">
        <f aca="true">INDIRECT(ADDRESS(147+RIGHT(BQ20,2)-1,11,,,PatchTable))</f>
        <v>[turano/Prime712/161/6/RXA03]</v>
      </c>
      <c r="BR21" s="7"/>
      <c r="BS21" s="6" t="str">
        <f aca="true">INDIRECT(ADDRESS(147+RIGHT(BS20,2)-1,11,,,PatchTable))</f>
        <v>[turano/Prime712/161/6/RXA02]</v>
      </c>
      <c r="BT21" s="6" t="str">
        <f aca="true">INDIRECT(ADDRESS(147+RIGHT(BT20,2)-1,11,,,PatchTable))</f>
        <v>[turano/Prime712/161/6/RXA01]</v>
      </c>
      <c r="BU21" s="4"/>
    </row>
    <row r="22" customFormat="false" ht="14.4" hidden="false" customHeight="false" outlineLevel="0" collapsed="false">
      <c r="A22" s="5" t="s">
        <v>10</v>
      </c>
      <c r="B22" s="15" t="str">
        <f aca="true">"["&amp;INDIRECT(ADDRESS(147+6*12+RIGHT(B20,2)-1,2,,,PatchTable))&amp;"/"&amp;INDIRECT(ADDRESS(147+6*12+RIGHT(B20,2)-1,3,,,PatchTable))&amp;"/"&amp;INDIRECT(ADDRESS(147+6*12+RIGHT(B20,2)-1,4,,,PatchTable))&amp;"/"&amp;INDIRECT(ADDRESS(147+6*12+RIGHT(B20,2)-1,5,,,PatchTable))&amp;"/"&amp;INDIRECT(ADDRESS(147+6*12+RIGHT(B20,2)-1,6,,,PatchTable))&amp;"]"</f>
        <v>[turano/Prime712/161/6/TXB12]</v>
      </c>
      <c r="C22" s="15" t="str">
        <f aca="true">"["&amp;INDIRECT(ADDRESS(147+6*12+RIGHT(C20,2)-1,2,,,PatchTable))&amp;"/"&amp;INDIRECT(ADDRESS(147+6*12+RIGHT(C20,2)-1,3,,,PatchTable))&amp;"/"&amp;INDIRECT(ADDRESS(147+6*12+RIGHT(C20,2)-1,4,,,PatchTable))&amp;"/"&amp;INDIRECT(ADDRESS(147+6*12+RIGHT(C20,2)-1,5,,,PatchTable))&amp;"/"&amp;INDIRECT(ADDRESS(147+6*12+RIGHT(C20,2)-1,6,,,PatchTable))&amp;"]"</f>
        <v>[turano/Prime712/161/6/TXB11]</v>
      </c>
      <c r="D22" s="9"/>
      <c r="E22" s="15" t="str">
        <f aca="true">"["&amp;INDIRECT(ADDRESS(147+6*12+RIGHT(E20,2)-1,2,,,PatchTable))&amp;"/"&amp;INDIRECT(ADDRESS(147+6*12+RIGHT(E20,2)-1,3,,,PatchTable))&amp;"/"&amp;INDIRECT(ADDRESS(147+6*12+RIGHT(E20,2)-1,4,,,PatchTable))&amp;"/"&amp;INDIRECT(ADDRESS(147+6*12+RIGHT(E20,2)-1,5,,,PatchTable))&amp;"/"&amp;INDIRECT(ADDRESS(147+6*12+RIGHT(E20,2)-1,6,,,PatchTable))&amp;"]"</f>
        <v>[turano/Prime712/161/6/TXB10]</v>
      </c>
      <c r="F22" s="15" t="str">
        <f aca="true">"["&amp;INDIRECT(ADDRESS(147+6*12+RIGHT(F20,2)-1,2,,,PatchTable))&amp;"/"&amp;INDIRECT(ADDRESS(147+6*12+RIGHT(F20,2)-1,3,,,PatchTable))&amp;"/"&amp;INDIRECT(ADDRESS(147+6*12+RIGHT(F20,2)-1,4,,,PatchTable))&amp;"/"&amp;INDIRECT(ADDRESS(147+6*12+RIGHT(F20,2)-1,5,,,PatchTable))&amp;"/"&amp;INDIRECT(ADDRESS(147+6*12+RIGHT(F20,2)-1,6,,,PatchTable))&amp;"]"</f>
        <v>[turano/Prime712/161/6/TXB09]</v>
      </c>
      <c r="G22" s="9"/>
      <c r="H22" s="15" t="str">
        <f aca="true">"["&amp;INDIRECT(ADDRESS(147+6*12+RIGHT(H20,2)-1,2,,,PatchTable))&amp;"/"&amp;INDIRECT(ADDRESS(147+6*12+RIGHT(H20,2)-1,3,,,PatchTable))&amp;"/"&amp;INDIRECT(ADDRESS(147+6*12+RIGHT(H20,2)-1,4,,,PatchTable))&amp;"/"&amp;INDIRECT(ADDRESS(147+6*12+RIGHT(H20,2)-1,5,,,PatchTable))&amp;"/"&amp;INDIRECT(ADDRESS(147+6*12+RIGHT(H20,2)-1,6,,,PatchTable))&amp;"]"</f>
        <v>[turano/Prime712/161/6/TXB08]</v>
      </c>
      <c r="I22" s="15" t="str">
        <f aca="true">"["&amp;INDIRECT(ADDRESS(147+6*12+RIGHT(I20,2)-1,2,,,PatchTable))&amp;"/"&amp;INDIRECT(ADDRESS(147+6*12+RIGHT(I20,2)-1,3,,,PatchTable))&amp;"/"&amp;INDIRECT(ADDRESS(147+6*12+RIGHT(I20,2)-1,4,,,PatchTable))&amp;"/"&amp;INDIRECT(ADDRESS(147+6*12+RIGHT(I20,2)-1,5,,,PatchTable))&amp;"/"&amp;INDIRECT(ADDRESS(147+6*12+RIGHT(I20,2)-1,6,,,PatchTable))&amp;"]"</f>
        <v>[turano/Prime712/161/6/TXB07]</v>
      </c>
      <c r="J22" s="9"/>
      <c r="K22" s="15" t="str">
        <f aca="true">"["&amp;INDIRECT(ADDRESS(147+6*12+RIGHT(K20,2)-1,2,,,PatchTable))&amp;"/"&amp;INDIRECT(ADDRESS(147+6*12+RIGHT(K20,2)-1,3,,,PatchTable))&amp;"/"&amp;INDIRECT(ADDRESS(147+6*12+RIGHT(K20,2)-1,4,,,PatchTable))&amp;"/"&amp;INDIRECT(ADDRESS(147+6*12+RIGHT(K20,2)-1,5,,,PatchTable))&amp;"/"&amp;INDIRECT(ADDRESS(147+6*12+RIGHT(K20,2)-1,6,,,PatchTable))&amp;"]"</f>
        <v>[turano/Prime712/161/6/TXB06]</v>
      </c>
      <c r="L22" s="15" t="str">
        <f aca="true">"["&amp;INDIRECT(ADDRESS(147+6*12+RIGHT(L20,2)-1,2,,,PatchTable))&amp;"/"&amp;INDIRECT(ADDRESS(147+6*12+RIGHT(L20,2)-1,3,,,PatchTable))&amp;"/"&amp;INDIRECT(ADDRESS(147+6*12+RIGHT(L20,2)-1,4,,,PatchTable))&amp;"/"&amp;INDIRECT(ADDRESS(147+6*12+RIGHT(L20,2)-1,5,,,PatchTable))&amp;"/"&amp;INDIRECT(ADDRESS(147+6*12+RIGHT(L20,2)-1,6,,,PatchTable))&amp;"]"</f>
        <v>[turano/Prime712/161/6/TXB05]</v>
      </c>
      <c r="M22" s="9"/>
      <c r="N22" s="15" t="str">
        <f aca="true">"["&amp;INDIRECT(ADDRESS(147+6*12+RIGHT(N20,2)-1,2,,,PatchTable))&amp;"/"&amp;INDIRECT(ADDRESS(147+6*12+RIGHT(N20,2)-1,3,,,PatchTable))&amp;"/"&amp;INDIRECT(ADDRESS(147+6*12+RIGHT(N20,2)-1,4,,,PatchTable))&amp;"/"&amp;INDIRECT(ADDRESS(147+6*12+RIGHT(N20,2)-1,5,,,PatchTable))&amp;"/"&amp;INDIRECT(ADDRESS(147+6*12+RIGHT(N20,2)-1,6,,,PatchTable))&amp;"]"</f>
        <v>[turano/Prime712/161/6/TXB04]</v>
      </c>
      <c r="O22" s="15" t="str">
        <f aca="true">"["&amp;INDIRECT(ADDRESS(147+6*12+RIGHT(O20,2)-1,2,,,PatchTable))&amp;"/"&amp;INDIRECT(ADDRESS(147+6*12+RIGHT(O20,2)-1,3,,,PatchTable))&amp;"/"&amp;INDIRECT(ADDRESS(147+6*12+RIGHT(O20,2)-1,4,,,PatchTable))&amp;"/"&amp;INDIRECT(ADDRESS(147+6*12+RIGHT(O20,2)-1,5,,,PatchTable))&amp;"/"&amp;INDIRECT(ADDRESS(147+6*12+RIGHT(O20,2)-1,6,,,PatchTable))&amp;"]"</f>
        <v>[turano/Prime712/161/6/TXB03]</v>
      </c>
      <c r="P22" s="9"/>
      <c r="Q22" s="15" t="str">
        <f aca="true">"["&amp;INDIRECT(ADDRESS(147+6*12+RIGHT(Q20,2)-1,2,,,PatchTable))&amp;"/"&amp;INDIRECT(ADDRESS(147+6*12+RIGHT(Q20,2)-1,3,,,PatchTable))&amp;"/"&amp;INDIRECT(ADDRESS(147+6*12+RIGHT(Q20,2)-1,4,,,PatchTable))&amp;"/"&amp;INDIRECT(ADDRESS(147+6*12+RIGHT(Q20,2)-1,5,,,PatchTable))&amp;"/"&amp;INDIRECT(ADDRESS(147+6*12+RIGHT(Q20,2)-1,6,,,PatchTable))&amp;"]"</f>
        <v>[turano/Prime712/161/6/TXB02]</v>
      </c>
      <c r="R22" s="15" t="str">
        <f aca="true">"["&amp;INDIRECT(ADDRESS(147+6*12+RIGHT(R20,2)-1,2,,,PatchTable))&amp;"/"&amp;INDIRECT(ADDRESS(147+6*12+RIGHT(R20,2)-1,3,,,PatchTable))&amp;"/"&amp;INDIRECT(ADDRESS(147+6*12+RIGHT(R20,2)-1,4,,,PatchTable))&amp;"/"&amp;INDIRECT(ADDRESS(147+6*12+RIGHT(R20,2)-1,5,,,PatchTable))&amp;"/"&amp;INDIRECT(ADDRESS(147+6*12+RIGHT(R20,2)-1,6,,,PatchTable))&amp;"]"</f>
        <v>[turano/Prime712/161/6/TXB01]</v>
      </c>
      <c r="S22" s="9"/>
      <c r="T22" s="15" t="str">
        <f aca="true">"["&amp;INDIRECT(ADDRESS(147+4*12+RIGHT(T20,2)-1,2,,,PatchTable))&amp;"/"&amp;INDIRECT(ADDRESS(147+4*12+RIGHT(T20,2)-1,3,,,PatchTable))&amp;"/"&amp;INDIRECT(ADDRESS(147+4*12+RIGHT(T20,2)-1,4,,,PatchTable))&amp;"/"&amp;INDIRECT(ADDRESS(147+4*12+RIGHT(T20,2)-1,5,,,PatchTable))&amp;"/"&amp;INDIRECT(ADDRESS(147+4*12+RIGHT(T20,2)-1,6,,,PatchTable))&amp;"]"</f>
        <v>[turano/Prime712/160/4/TXB12]</v>
      </c>
      <c r="U22" s="15" t="str">
        <f aca="true">"["&amp;INDIRECT(ADDRESS(147+4*12+RIGHT(U20,2)-1,2,,,PatchTable))&amp;"/"&amp;INDIRECT(ADDRESS(147+4*12+RIGHT(U20,2)-1,3,,,PatchTable))&amp;"/"&amp;INDIRECT(ADDRESS(147+4*12+RIGHT(U20,2)-1,4,,,PatchTable))&amp;"/"&amp;INDIRECT(ADDRESS(147+4*12+RIGHT(U20,2)-1,5,,,PatchTable))&amp;"/"&amp;INDIRECT(ADDRESS(147+4*12+RIGHT(U20,2)-1,6,,,PatchTable))&amp;"]"</f>
        <v>[turano/Prime712/160/4/TXB11]</v>
      </c>
      <c r="V22" s="9"/>
      <c r="W22" s="15" t="str">
        <f aca="true">"["&amp;INDIRECT(ADDRESS(147+4*12+RIGHT(W20,2)-1,2,,,PatchTable))&amp;"/"&amp;INDIRECT(ADDRESS(147+4*12+RIGHT(W20,2)-1,3,,,PatchTable))&amp;"/"&amp;INDIRECT(ADDRESS(147+4*12+RIGHT(W20,2)-1,4,,,PatchTable))&amp;"/"&amp;INDIRECT(ADDRESS(147+4*12+RIGHT(W20,2)-1,5,,,PatchTable))&amp;"/"&amp;INDIRECT(ADDRESS(147+4*12+RIGHT(W20,2)-1,6,,,PatchTable))&amp;"]"</f>
        <v>[turano/Prime712/160/4/TXB10]</v>
      </c>
      <c r="X22" s="15" t="str">
        <f aca="true">"["&amp;INDIRECT(ADDRESS(147+4*12+RIGHT(X20,2)-1,2,,,PatchTable))&amp;"/"&amp;INDIRECT(ADDRESS(147+4*12+RIGHT(X20,2)-1,3,,,PatchTable))&amp;"/"&amp;INDIRECT(ADDRESS(147+4*12+RIGHT(X20,2)-1,4,,,PatchTable))&amp;"/"&amp;INDIRECT(ADDRESS(147+4*12+RIGHT(X20,2)-1,5,,,PatchTable))&amp;"/"&amp;INDIRECT(ADDRESS(147+4*12+RIGHT(X20,2)-1,6,,,PatchTable))&amp;"]"</f>
        <v>[turano/Prime712/160/4/TXB09]</v>
      </c>
      <c r="Y22" s="9"/>
      <c r="Z22" s="15" t="str">
        <f aca="true">"["&amp;INDIRECT(ADDRESS(147+4*12+RIGHT(Z20,2)-1,2,,,PatchTable))&amp;"/"&amp;INDIRECT(ADDRESS(147+4*12+RIGHT(Z20,2)-1,3,,,PatchTable))&amp;"/"&amp;INDIRECT(ADDRESS(147+4*12+RIGHT(Z20,2)-1,4,,,PatchTable))&amp;"/"&amp;INDIRECT(ADDRESS(147+4*12+RIGHT(Z20,2)-1,5,,,PatchTable))&amp;"/"&amp;INDIRECT(ADDRESS(147+4*12+RIGHT(Z20,2)-1,6,,,PatchTable))&amp;"]"</f>
        <v>[turano/Prime712/160/4/TXB08]</v>
      </c>
      <c r="AA22" s="15" t="str">
        <f aca="true">"["&amp;INDIRECT(ADDRESS(147+4*12+RIGHT(AA20,2)-1,2,,,PatchTable))&amp;"/"&amp;INDIRECT(ADDRESS(147+4*12+RIGHT(AA20,2)-1,3,,,PatchTable))&amp;"/"&amp;INDIRECT(ADDRESS(147+4*12+RIGHT(AA20,2)-1,4,,,PatchTable))&amp;"/"&amp;INDIRECT(ADDRESS(147+4*12+RIGHT(AA20,2)-1,5,,,PatchTable))&amp;"/"&amp;INDIRECT(ADDRESS(147+4*12+RIGHT(AA20,2)-1,6,,,PatchTable))&amp;"]"</f>
        <v>[turano/Prime712/160/4/TXB07]</v>
      </c>
      <c r="AB22" s="9"/>
      <c r="AC22" s="15" t="str">
        <f aca="true">"["&amp;INDIRECT(ADDRESS(147+4*12+RIGHT(AC20,2)-1,2,,,PatchTable))&amp;"/"&amp;INDIRECT(ADDRESS(147+4*12+RIGHT(AC20,2)-1,3,,,PatchTable))&amp;"/"&amp;INDIRECT(ADDRESS(147+4*12+RIGHT(AC20,2)-1,4,,,PatchTable))&amp;"/"&amp;INDIRECT(ADDRESS(147+4*12+RIGHT(AC20,2)-1,5,,,PatchTable))&amp;"/"&amp;INDIRECT(ADDRESS(147+4*12+RIGHT(AC20,2)-1,6,,,PatchTable))&amp;"]"</f>
        <v>[turano/Prime712/160/4/TXB06]</v>
      </c>
      <c r="AD22" s="15" t="str">
        <f aca="true">"["&amp;INDIRECT(ADDRESS(147+4*12+RIGHT(AD20,2)-1,2,,,PatchTable))&amp;"/"&amp;INDIRECT(ADDRESS(147+4*12+RIGHT(AD20,2)-1,3,,,PatchTable))&amp;"/"&amp;INDIRECT(ADDRESS(147+4*12+RIGHT(AD20,2)-1,4,,,PatchTable))&amp;"/"&amp;INDIRECT(ADDRESS(147+4*12+RIGHT(AD20,2)-1,5,,,PatchTable))&amp;"/"&amp;INDIRECT(ADDRESS(147+4*12+RIGHT(AD20,2)-1,6,,,PatchTable))&amp;"]"</f>
        <v>[turano/Prime712/160/4/TXB05]</v>
      </c>
      <c r="AE22" s="9"/>
      <c r="AF22" s="15" t="str">
        <f aca="true">"["&amp;INDIRECT(ADDRESS(147+4*12+RIGHT(AF20,2)-1,2,,,PatchTable))&amp;"/"&amp;INDIRECT(ADDRESS(147+4*12+RIGHT(AF20,2)-1,3,,,PatchTable))&amp;"/"&amp;INDIRECT(ADDRESS(147+4*12+RIGHT(AF20,2)-1,4,,,PatchTable))&amp;"/"&amp;INDIRECT(ADDRESS(147+4*12+RIGHT(AF20,2)-1,5,,,PatchTable))&amp;"/"&amp;INDIRECT(ADDRESS(147+4*12+RIGHT(AF20,2)-1,6,,,PatchTable))&amp;"]"</f>
        <v>[turano/Prime712/160/4/TXB04]</v>
      </c>
      <c r="AG22" s="15" t="str">
        <f aca="true">"["&amp;INDIRECT(ADDRESS(147+4*12+RIGHT(AG20,2)-1,2,,,PatchTable))&amp;"/"&amp;INDIRECT(ADDRESS(147+4*12+RIGHT(AG20,2)-1,3,,,PatchTable))&amp;"/"&amp;INDIRECT(ADDRESS(147+4*12+RIGHT(AG20,2)-1,4,,,PatchTable))&amp;"/"&amp;INDIRECT(ADDRESS(147+4*12+RIGHT(AG20,2)-1,5,,,PatchTable))&amp;"/"&amp;INDIRECT(ADDRESS(147+4*12+RIGHT(AG20,2)-1,6,,,PatchTable))&amp;"]"</f>
        <v>[turano/Prime712/160/4/TXB03]</v>
      </c>
      <c r="AH22" s="9"/>
      <c r="AI22" s="15" t="str">
        <f aca="true">"["&amp;INDIRECT(ADDRESS(147+4*12+RIGHT(AI20,2)-1,2,,,PatchTable))&amp;"/"&amp;INDIRECT(ADDRESS(147+4*12+RIGHT(AI20,2)-1,3,,,PatchTable))&amp;"/"&amp;INDIRECT(ADDRESS(147+4*12+RIGHT(AI20,2)-1,4,,,PatchTable))&amp;"/"&amp;INDIRECT(ADDRESS(147+4*12+RIGHT(AI20,2)-1,5,,,PatchTable))&amp;"/"&amp;INDIRECT(ADDRESS(147+4*12+RIGHT(AI20,2)-1,6,,,PatchTable))&amp;"]"</f>
        <v>[turano/Prime712/160/4/TXB02]</v>
      </c>
      <c r="AJ22" s="15" t="str">
        <f aca="true">"["&amp;INDIRECT(ADDRESS(147+4*12+RIGHT(AJ20,2)-1,2,,,PatchTable))&amp;"/"&amp;INDIRECT(ADDRESS(147+4*12+RIGHT(AJ20,2)-1,3,,,PatchTable))&amp;"/"&amp;INDIRECT(ADDRESS(147+4*12+RIGHT(AJ20,2)-1,4,,,PatchTable))&amp;"/"&amp;INDIRECT(ADDRESS(147+4*12+RIGHT(AJ20,2)-1,5,,,PatchTable))&amp;"/"&amp;INDIRECT(ADDRESS(147+4*12+RIGHT(AJ20,2)-1,6,,,PatchTable))&amp;"]"</f>
        <v>[turano/Prime712/160/4/TXB01]</v>
      </c>
      <c r="AK22" s="1"/>
      <c r="AL22" s="15" t="str">
        <f aca="true">"["&amp;INDIRECT(ADDRESS(147+2*12+RIGHT(AL20,2)-1,2,,,PatchTable))&amp;"/"&amp;INDIRECT(ADDRESS(147+2*12+RIGHT(AL20,2)-1,3,,,PatchTable))&amp;"/"&amp;INDIRECT(ADDRESS(147+2*12+RIGHT(AL20,2)-1,4,,,PatchTable))&amp;"/"&amp;INDIRECT(ADDRESS(147+2*12+RIGHT(AL20,2)-1,5,,,PatchTable))&amp;"/"&amp;INDIRECT(ADDRESS(147+2*12+RIGHT(AL20,2)-1,6,,,PatchTable))&amp;"]"</f>
        <v>[turano/Prime712/161/6/TXA12]</v>
      </c>
      <c r="AM22" s="15" t="str">
        <f aca="true">"["&amp;INDIRECT(ADDRESS(147+2*12+RIGHT(AM20,2)-1,2,,,PatchTable))&amp;"/"&amp;INDIRECT(ADDRESS(147+2*12+RIGHT(AM20,2)-1,3,,,PatchTable))&amp;"/"&amp;INDIRECT(ADDRESS(147+2*12+RIGHT(AM20,2)-1,4,,,PatchTable))&amp;"/"&amp;INDIRECT(ADDRESS(147+2*12+RIGHT(AM20,2)-1,5,,,PatchTable))&amp;"/"&amp;INDIRECT(ADDRESS(147+2*12+RIGHT(AM20,2)-1,6,,,PatchTable))&amp;"]"</f>
        <v>[turano/Prime712/161/6/TXA11]</v>
      </c>
      <c r="AN22" s="9"/>
      <c r="AO22" s="15" t="str">
        <f aca="true">"["&amp;INDIRECT(ADDRESS(147+2*12+RIGHT(AO20,2)-1,2,,,PatchTable))&amp;"/"&amp;INDIRECT(ADDRESS(147+2*12+RIGHT(AO20,2)-1,3,,,PatchTable))&amp;"/"&amp;INDIRECT(ADDRESS(147+2*12+RIGHT(AO20,2)-1,4,,,PatchTable))&amp;"/"&amp;INDIRECT(ADDRESS(147+2*12+RIGHT(AO20,2)-1,5,,,PatchTable))&amp;"/"&amp;INDIRECT(ADDRESS(147+2*12+RIGHT(AO20,2)-1,6,,,PatchTable))&amp;"]"</f>
        <v>[turano/Prime712/161/6/TXA10]</v>
      </c>
      <c r="AP22" s="15" t="str">
        <f aca="true">"["&amp;INDIRECT(ADDRESS(147+2*12+RIGHT(AP20,2)-1,2,,,PatchTable))&amp;"/"&amp;INDIRECT(ADDRESS(147+2*12+RIGHT(AP20,2)-1,3,,,PatchTable))&amp;"/"&amp;INDIRECT(ADDRESS(147+2*12+RIGHT(AP20,2)-1,4,,,PatchTable))&amp;"/"&amp;INDIRECT(ADDRESS(147+2*12+RIGHT(AP20,2)-1,5,,,PatchTable))&amp;"/"&amp;INDIRECT(ADDRESS(147+2*12+RIGHT(AP20,2)-1,6,,,PatchTable))&amp;"]"</f>
        <v>[turano/Prime712/161/6/TXA09]</v>
      </c>
      <c r="AQ22" s="9"/>
      <c r="AR22" s="15" t="str">
        <f aca="true">"["&amp;INDIRECT(ADDRESS(147+2*12+RIGHT(AR20,2)-1,2,,,PatchTable))&amp;"/"&amp;INDIRECT(ADDRESS(147+2*12+RIGHT(AR20,2)-1,3,,,PatchTable))&amp;"/"&amp;INDIRECT(ADDRESS(147+2*12+RIGHT(AR20,2)-1,4,,,PatchTable))&amp;"/"&amp;INDIRECT(ADDRESS(147+2*12+RIGHT(AR20,2)-1,5,,,PatchTable))&amp;"/"&amp;INDIRECT(ADDRESS(147+2*12+RIGHT(AR20,2)-1,6,,,PatchTable))&amp;"]"</f>
        <v>[turano/Prime712/161/6/TXA08]</v>
      </c>
      <c r="AS22" s="15" t="str">
        <f aca="true">"["&amp;INDIRECT(ADDRESS(147+2*12+RIGHT(AS20,2)-1,2,,,PatchTable))&amp;"/"&amp;INDIRECT(ADDRESS(147+2*12+RIGHT(AS20,2)-1,3,,,PatchTable))&amp;"/"&amp;INDIRECT(ADDRESS(147+2*12+RIGHT(AS20,2)-1,4,,,PatchTable))&amp;"/"&amp;INDIRECT(ADDRESS(147+2*12+RIGHT(AS20,2)-1,5,,,PatchTable))&amp;"/"&amp;INDIRECT(ADDRESS(147+2*12+RIGHT(AS20,2)-1,6,,,PatchTable))&amp;"]"</f>
        <v>[turano/Prime712/161/6/TXA07]</v>
      </c>
      <c r="AT22" s="9"/>
      <c r="AU22" s="15" t="str">
        <f aca="true">"["&amp;INDIRECT(ADDRESS(147+2*12+RIGHT(AU20,2)-1,2,,,PatchTable))&amp;"/"&amp;INDIRECT(ADDRESS(147+2*12+RIGHT(AU20,2)-1,3,,,PatchTable))&amp;"/"&amp;INDIRECT(ADDRESS(147+2*12+RIGHT(AU20,2)-1,4,,,PatchTable))&amp;"/"&amp;INDIRECT(ADDRESS(147+2*12+RIGHT(AU20,2)-1,5,,,PatchTable))&amp;"/"&amp;INDIRECT(ADDRESS(147+2*12+RIGHT(AU20,2)-1,6,,,PatchTable))&amp;"]"</f>
        <v>[turano/Prime712/161/6/TXA06]</v>
      </c>
      <c r="AV22" s="15" t="str">
        <f aca="true">"["&amp;INDIRECT(ADDRESS(147+2*12+RIGHT(AV20,2)-1,2,,,PatchTable))&amp;"/"&amp;INDIRECT(ADDRESS(147+2*12+RIGHT(AV20,2)-1,3,,,PatchTable))&amp;"/"&amp;INDIRECT(ADDRESS(147+2*12+RIGHT(AV20,2)-1,4,,,PatchTable))&amp;"/"&amp;INDIRECT(ADDRESS(147+2*12+RIGHT(AV20,2)-1,5,,,PatchTable))&amp;"/"&amp;INDIRECT(ADDRESS(147+2*12+RIGHT(AV20,2)-1,6,,,PatchTable))&amp;"]"</f>
        <v>[turano/Prime712/161/6/TXA05]</v>
      </c>
      <c r="AW22" s="9"/>
      <c r="AX22" s="15" t="str">
        <f aca="true">"["&amp;INDIRECT(ADDRESS(147+2*12+RIGHT(AX20,2)-1,2,,,PatchTable))&amp;"/"&amp;INDIRECT(ADDRESS(147+2*12+RIGHT(AX20,2)-1,3,,,PatchTable))&amp;"/"&amp;INDIRECT(ADDRESS(147+2*12+RIGHT(AX20,2)-1,4,,,PatchTable))&amp;"/"&amp;INDIRECT(ADDRESS(147+2*12+RIGHT(AX20,2)-1,5,,,PatchTable))&amp;"/"&amp;INDIRECT(ADDRESS(147+2*12+RIGHT(AX20,2)-1,6,,,PatchTable))&amp;"]"</f>
        <v>[turano/Prime712/161/6/TXA04]</v>
      </c>
      <c r="AY22" s="15" t="str">
        <f aca="true">"["&amp;INDIRECT(ADDRESS(147+2*12+RIGHT(AY20,2)-1,2,,,PatchTable))&amp;"/"&amp;INDIRECT(ADDRESS(147+2*12+RIGHT(AY20,2)-1,3,,,PatchTable))&amp;"/"&amp;INDIRECT(ADDRESS(147+2*12+RIGHT(AY20,2)-1,4,,,PatchTable))&amp;"/"&amp;INDIRECT(ADDRESS(147+2*12+RIGHT(AY20,2)-1,5,,,PatchTable))&amp;"/"&amp;INDIRECT(ADDRESS(147+2*12+RIGHT(AY20,2)-1,6,,,PatchTable))&amp;"]"</f>
        <v>[turano/Prime712/161/6/TXA03]</v>
      </c>
      <c r="AZ22" s="9"/>
      <c r="BA22" s="15" t="str">
        <f aca="true">"["&amp;INDIRECT(ADDRESS(147+2*12+RIGHT(BA20,2)-1,2,,,PatchTable))&amp;"/"&amp;INDIRECT(ADDRESS(147+2*12+RIGHT(BA20,2)-1,3,,,PatchTable))&amp;"/"&amp;INDIRECT(ADDRESS(147+2*12+RIGHT(BA20,2)-1,4,,,PatchTable))&amp;"/"&amp;INDIRECT(ADDRESS(147+2*12+RIGHT(BA20,2)-1,5,,,PatchTable))&amp;"/"&amp;INDIRECT(ADDRESS(147+2*12+RIGHT(BA20,2)-1,6,,,PatchTable))&amp;"]"</f>
        <v>[turano/Prime712/161/6/TXA02]</v>
      </c>
      <c r="BB22" s="15" t="str">
        <f aca="true">"["&amp;INDIRECT(ADDRESS(147+2*12+RIGHT(BB20,2)-1,2,,,PatchTable))&amp;"/"&amp;INDIRECT(ADDRESS(147+2*12+RIGHT(BB20,2)-1,3,,,PatchTable))&amp;"/"&amp;INDIRECT(ADDRESS(147+2*12+RIGHT(BB20,2)-1,4,,,PatchTable))&amp;"/"&amp;INDIRECT(ADDRESS(147+2*12+RIGHT(BB20,2)-1,5,,,PatchTable))&amp;"/"&amp;INDIRECT(ADDRESS(147+2*12+RIGHT(BB20,2)-1,6,,,PatchTable))&amp;"]"</f>
        <v>[turano/Prime712/161/6/TXA01]</v>
      </c>
      <c r="BC22" s="9"/>
      <c r="BD22" s="15" t="str">
        <f aca="true">"["&amp;INDIRECT(ADDRESS(147+RIGHT(BD20,2)-1,2,,,PatchTable))&amp;"/"&amp;INDIRECT(ADDRESS(147+RIGHT(BD20,2)-1,3,,,PatchTable))&amp;"/"&amp;INDIRECT(ADDRESS(147+RIGHT(BD20,2)-1,4,,,PatchTable))&amp;"/"&amp;INDIRECT(ADDRESS(147+RIGHT(BD20,2)-1,5,,,PatchTable))&amp;"/"&amp;INDIRECT(ADDRESS(147+RIGHT(BD20,2)-1,6,,,PatchTable))&amp;"]"</f>
        <v>[turano/Prime712/160/4/TXA12]</v>
      </c>
      <c r="BE22" s="15" t="str">
        <f aca="true">"["&amp;INDIRECT(ADDRESS(147+RIGHT(BE20,2)-1,2,,,PatchTable))&amp;"/"&amp;INDIRECT(ADDRESS(147+RIGHT(BE20,2)-1,3,,,PatchTable))&amp;"/"&amp;INDIRECT(ADDRESS(147+RIGHT(BE20,2)-1,4,,,PatchTable))&amp;"/"&amp;INDIRECT(ADDRESS(147+RIGHT(BE20,2)-1,5,,,PatchTable))&amp;"/"&amp;INDIRECT(ADDRESS(147+RIGHT(BE20,2)-1,6,,,PatchTable))&amp;"]"</f>
        <v>[turano/Prime712/160/4/TXA11]</v>
      </c>
      <c r="BF22" s="9"/>
      <c r="BG22" s="15" t="str">
        <f aca="true">"["&amp;INDIRECT(ADDRESS(147+RIGHT(BG20,2)-1,2,,,PatchTable))&amp;"/"&amp;INDIRECT(ADDRESS(147+RIGHT(BG20,2)-1,3,,,PatchTable))&amp;"/"&amp;INDIRECT(ADDRESS(147+RIGHT(BG20,2)-1,4,,,PatchTable))&amp;"/"&amp;INDIRECT(ADDRESS(147+RIGHT(BG20,2)-1,5,,,PatchTable))&amp;"/"&amp;INDIRECT(ADDRESS(147+RIGHT(BG20,2)-1,6,,,PatchTable))&amp;"]"</f>
        <v>[turano/Prime712/160/4/TXA10]</v>
      </c>
      <c r="BH22" s="15" t="str">
        <f aca="true">"["&amp;INDIRECT(ADDRESS(147+RIGHT(BH20,2)-1,2,,,PatchTable))&amp;"/"&amp;INDIRECT(ADDRESS(147+RIGHT(BH20,2)-1,3,,,PatchTable))&amp;"/"&amp;INDIRECT(ADDRESS(147+RIGHT(BH20,2)-1,4,,,PatchTable))&amp;"/"&amp;INDIRECT(ADDRESS(147+RIGHT(BH20,2)-1,5,,,PatchTable))&amp;"/"&amp;INDIRECT(ADDRESS(147+RIGHT(BH20,2)-1,6,,,PatchTable))&amp;"]"</f>
        <v>[turano/Prime712/160/4/TXA09]</v>
      </c>
      <c r="BI22" s="9"/>
      <c r="BJ22" s="15" t="str">
        <f aca="true">"["&amp;INDIRECT(ADDRESS(147+RIGHT(BJ20,2)-1,2,,,PatchTable))&amp;"/"&amp;INDIRECT(ADDRESS(147+RIGHT(BJ20,2)-1,3,,,PatchTable))&amp;"/"&amp;INDIRECT(ADDRESS(147+RIGHT(BJ20,2)-1,4,,,PatchTable))&amp;"/"&amp;INDIRECT(ADDRESS(147+RIGHT(BJ20,2)-1,5,,,PatchTable))&amp;"/"&amp;INDIRECT(ADDRESS(147+RIGHT(BJ20,2)-1,6,,,PatchTable))&amp;"]"</f>
        <v>[turano/Prime712/160/4/TXA08]</v>
      </c>
      <c r="BK22" s="15" t="str">
        <f aca="true">"["&amp;INDIRECT(ADDRESS(147+RIGHT(BK20,2)-1,2,,,PatchTable))&amp;"/"&amp;INDIRECT(ADDRESS(147+RIGHT(BK20,2)-1,3,,,PatchTable))&amp;"/"&amp;INDIRECT(ADDRESS(147+RIGHT(BK20,2)-1,4,,,PatchTable))&amp;"/"&amp;INDIRECT(ADDRESS(147+RIGHT(BK20,2)-1,5,,,PatchTable))&amp;"/"&amp;INDIRECT(ADDRESS(147+RIGHT(BK20,2)-1,6,,,PatchTable))&amp;"]"</f>
        <v>[turano/Prime712/160/4/TXA07]</v>
      </c>
      <c r="BL22" s="9"/>
      <c r="BM22" s="15" t="str">
        <f aca="true">"["&amp;INDIRECT(ADDRESS(147+RIGHT(BM20,2)-1,2,,,PatchTable))&amp;"/"&amp;INDIRECT(ADDRESS(147+RIGHT(BM20,2)-1,3,,,PatchTable))&amp;"/"&amp;INDIRECT(ADDRESS(147+RIGHT(BM20,2)-1,4,,,PatchTable))&amp;"/"&amp;INDIRECT(ADDRESS(147+RIGHT(BM20,2)-1,5,,,PatchTable))&amp;"/"&amp;INDIRECT(ADDRESS(147+RIGHT(BM20,2)-1,6,,,PatchTable))&amp;"]"</f>
        <v>[turano/Prime712/160/4/TXA06]</v>
      </c>
      <c r="BN22" s="15" t="str">
        <f aca="true">"["&amp;INDIRECT(ADDRESS(147+RIGHT(BN20,2)-1,2,,,PatchTable))&amp;"/"&amp;INDIRECT(ADDRESS(147+RIGHT(BN20,2)-1,3,,,PatchTable))&amp;"/"&amp;INDIRECT(ADDRESS(147+RIGHT(BN20,2)-1,4,,,PatchTable))&amp;"/"&amp;INDIRECT(ADDRESS(147+RIGHT(BN20,2)-1,5,,,PatchTable))&amp;"/"&amp;INDIRECT(ADDRESS(147+RIGHT(BN20,2)-1,6,,,PatchTable))&amp;"]"</f>
        <v>[turano/Prime712/160/4/TXA05]</v>
      </c>
      <c r="BO22" s="9"/>
      <c r="BP22" s="16" t="str">
        <f aca="true">"["&amp;INDIRECT(ADDRESS(147+RIGHT(BP20,2)-1,2,,,PatchTable))&amp;"/"&amp;INDIRECT(ADDRESS(147+RIGHT(BP20,2)-1,3,,,PatchTable))&amp;"/"&amp;INDIRECT(ADDRESS(147+RIGHT(BP20,2)-1,4,,,PatchTable))&amp;"/"&amp;INDIRECT(ADDRESS(147+RIGHT(BP20,2)-1,5,,,PatchTable))&amp;"/"&amp;INDIRECT(ADDRESS(147+RIGHT(BP20,2)-1,6,,,PatchTable))&amp;"]"</f>
        <v>[turano/Prime712/160/4/TXA04]</v>
      </c>
      <c r="BQ22" s="16" t="str">
        <f aca="true">"["&amp;INDIRECT(ADDRESS(147+RIGHT(BQ20,2)-1,2,,,PatchTable))&amp;"/"&amp;INDIRECT(ADDRESS(147+RIGHT(BQ20,2)-1,3,,,PatchTable))&amp;"/"&amp;INDIRECT(ADDRESS(147+RIGHT(BQ20,2)-1,4,,,PatchTable))&amp;"/"&amp;INDIRECT(ADDRESS(147+RIGHT(BQ20,2)-1,5,,,PatchTable))&amp;"/"&amp;INDIRECT(ADDRESS(147+RIGHT(BQ20,2)-1,6,,,PatchTable))&amp;"]"</f>
        <v>[turano/Prime712/160/4/TXA03]</v>
      </c>
      <c r="BR22" s="9"/>
      <c r="BS22" s="16" t="str">
        <f aca="true">"["&amp;INDIRECT(ADDRESS(147+RIGHT(BS20,2)-1,2,,,PatchTable))&amp;"/"&amp;INDIRECT(ADDRESS(147+RIGHT(BS20,2)-1,3,,,PatchTable))&amp;"/"&amp;INDIRECT(ADDRESS(147+RIGHT(BS20,2)-1,4,,,PatchTable))&amp;"/"&amp;INDIRECT(ADDRESS(147+RIGHT(BS20,2)-1,5,,,PatchTable))&amp;"/"&amp;INDIRECT(ADDRESS(147+RIGHT(BS20,2)-1,6,,,PatchTable))&amp;"]"</f>
        <v>[turano/Prime712/160/4/TXA02]</v>
      </c>
      <c r="BT22" s="16" t="str">
        <f aca="true">"["&amp;INDIRECT(ADDRESS(147+RIGHT(BT20,2)-1,2,,,PatchTable))&amp;"/"&amp;INDIRECT(ADDRESS(147+RIGHT(BT20,2)-1,3,,,PatchTable))&amp;"/"&amp;INDIRECT(ADDRESS(147+RIGHT(BT20,2)-1,4,,,PatchTable))&amp;"/"&amp;INDIRECT(ADDRESS(147+RIGHT(BT20,2)-1,5,,,PatchTable))&amp;"/"&amp;INDIRECT(ADDRESS(147+RIGHT(BT20,2)-1,6,,,PatchTable))&amp;"]"</f>
        <v>[turano/Prime712/160/4/TXA01]</v>
      </c>
      <c r="BU22" s="1"/>
    </row>
    <row r="23" customFormat="false" ht="14.4" hidden="false" customHeight="false" outlineLevel="0" collapsed="false">
      <c r="A23" s="3"/>
      <c r="B23" s="10"/>
      <c r="C23" s="10"/>
      <c r="D23" s="9"/>
      <c r="E23" s="10"/>
      <c r="F23" s="10"/>
      <c r="G23" s="9"/>
      <c r="H23" s="10"/>
      <c r="I23" s="10"/>
      <c r="J23" s="9"/>
      <c r="K23" s="10"/>
      <c r="L23" s="10"/>
      <c r="M23" s="9"/>
      <c r="N23" s="10"/>
      <c r="O23" s="10"/>
      <c r="P23" s="9"/>
      <c r="Q23" s="10"/>
      <c r="R23" s="10"/>
      <c r="S23" s="9"/>
      <c r="T23" s="10"/>
      <c r="U23" s="10"/>
      <c r="V23" s="9"/>
      <c r="W23" s="10"/>
      <c r="X23" s="10"/>
      <c r="Y23" s="9"/>
      <c r="Z23" s="10"/>
      <c r="AA23" s="10"/>
      <c r="AB23" s="9"/>
      <c r="AC23" s="10"/>
      <c r="AD23" s="10"/>
      <c r="AE23" s="9"/>
      <c r="AF23" s="10"/>
      <c r="AG23" s="10"/>
      <c r="AH23" s="9"/>
      <c r="AI23" s="10"/>
      <c r="AJ23" s="10"/>
      <c r="AK23" s="1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  <c r="BJ23" s="10"/>
      <c r="BK23" s="10"/>
      <c r="BL23" s="9"/>
      <c r="BM23" s="10"/>
      <c r="BN23" s="10"/>
      <c r="BO23" s="9"/>
      <c r="BP23" s="10"/>
      <c r="BQ23" s="10"/>
      <c r="BR23" s="9"/>
      <c r="BS23" s="10"/>
      <c r="BT23" s="10"/>
      <c r="BU23" s="1"/>
    </row>
    <row r="24" customFormat="false" ht="14.4" hidden="false" customHeight="false" outlineLevel="0" collapsed="false">
      <c r="A24" s="5" t="s">
        <v>11</v>
      </c>
      <c r="B24" s="6" t="str">
        <f aca="true">"["&amp;INDIRECT(ADDRESS(147+4*12+RIGHT(B20,2),2,,,PatchTable))&amp;"/"&amp;INDIRECT(ADDRESS(147+4*12+RIGHT(B20,2),3,,,PatchTable))&amp;"/"&amp;INDIRECT(ADDRESS(147+4*12+RIGHT(B20,2),4,,,PatchTable))&amp;"/"&amp;INDIRECT(ADDRESS(147+4*12+RIGHT(B20,2),5,,,PatchTable))&amp;"/"&amp;INDIRECT(ADDRESS(147+4*12+RIGHT(B20,2),6,,,PatchTable))&amp;"]"</f>
        <v>[turano/Prime712/160/4/TXB11]</v>
      </c>
      <c r="C24" s="6" t="str">
        <f aca="true">"["&amp;INDIRECT(ADDRESS(147+4*12+RIGHT(C20,2)-2,2,,,PatchTable))&amp;"/"&amp;INDIRECT(ADDRESS(147+4*12+RIGHT(C20,2)-2,3,,,PatchTable))&amp;"/"&amp;INDIRECT(ADDRESS(147+4*12+RIGHT(C20,2)-2,4,,,PatchTable))&amp;"/"&amp;INDIRECT(ADDRESS(147+4*12+RIGHT(C20,2)-2,5,,,PatchTable))&amp;"/"&amp;INDIRECT(ADDRESS(147+4*12+RIGHT(C20,2)-2,6,,,PatchTable))&amp;"]"</f>
        <v>[turano/Prime712/160/4/TXB12]</v>
      </c>
      <c r="D24" s="7"/>
      <c r="E24" s="6" t="str">
        <f aca="true">"["&amp;INDIRECT(ADDRESS(147+4*12+RIGHT(E20,2),2,,,PatchTable))&amp;"/"&amp;INDIRECT(ADDRESS(147+4*12+RIGHT(E20,2),3,,,PatchTable))&amp;"/"&amp;INDIRECT(ADDRESS(147+4*12+RIGHT(E20,2),4,,,PatchTable))&amp;"/"&amp;INDIRECT(ADDRESS(147+4*12+RIGHT(E20,2),5,,,PatchTable))&amp;"/"&amp;INDIRECT(ADDRESS(147+4*12+RIGHT(E20,2),6,,,PatchTable))&amp;"]"</f>
        <v>[turano/Prime712/160/4/TXB09]</v>
      </c>
      <c r="F24" s="6" t="str">
        <f aca="true">"["&amp;INDIRECT(ADDRESS(147+4*12+RIGHT(F20,2)-2,2,,,PatchTable))&amp;"/"&amp;INDIRECT(ADDRESS(147+4*12+RIGHT(F20,2)-2,3,,,PatchTable))&amp;"/"&amp;INDIRECT(ADDRESS(147+4*12+RIGHT(F20,2)-2,4,,,PatchTable))&amp;"/"&amp;INDIRECT(ADDRESS(147+4*12+RIGHT(F20,2)-2,5,,,PatchTable))&amp;"/"&amp;INDIRECT(ADDRESS(147+4*12+RIGHT(F20,2)-2,6,,,PatchTable))&amp;"]"</f>
        <v>[turano/Prime712/160/4/TXB10]</v>
      </c>
      <c r="G24" s="7"/>
      <c r="H24" s="6" t="str">
        <f aca="true">"["&amp;INDIRECT(ADDRESS(147+4*12+RIGHT(H20,2),2,,,PatchTable))&amp;"/"&amp;INDIRECT(ADDRESS(147+4*12+RIGHT(H20,2),3,,,PatchTable))&amp;"/"&amp;INDIRECT(ADDRESS(147+4*12+RIGHT(H20,2),4,,,PatchTable))&amp;"/"&amp;INDIRECT(ADDRESS(147+4*12+RIGHT(H20,2),5,,,PatchTable))&amp;"/"&amp;INDIRECT(ADDRESS(147+4*12+RIGHT(H20,2),6,,,PatchTable))&amp;"]"</f>
        <v>[turano/Prime712/160/4/TXB07]</v>
      </c>
      <c r="I24" s="6" t="str">
        <f aca="true">"["&amp;INDIRECT(ADDRESS(147+4*12+RIGHT(I20,2)-2,2,,,PatchTable))&amp;"/"&amp;INDIRECT(ADDRESS(147+4*12+RIGHT(I20,2)-2,3,,,PatchTable))&amp;"/"&amp;INDIRECT(ADDRESS(147+4*12+RIGHT(I20,2)-2,4,,,PatchTable))&amp;"/"&amp;INDIRECT(ADDRESS(147+4*12+RIGHT(I20,2)-2,5,,,PatchTable))&amp;"/"&amp;INDIRECT(ADDRESS(147+4*12+RIGHT(I20,2)-2,6,,,PatchTable))&amp;"]"</f>
        <v>[turano/Prime712/160/4/TXB08]</v>
      </c>
      <c r="J24" s="7"/>
      <c r="K24" s="6" t="str">
        <f aca="true">"["&amp;INDIRECT(ADDRESS(147+4*12+RIGHT(K20,2),2,,,PatchTable))&amp;"/"&amp;INDIRECT(ADDRESS(147+4*12+RIGHT(K20,2),3,,,PatchTable))&amp;"/"&amp;INDIRECT(ADDRESS(147+4*12+RIGHT(K20,2),4,,,PatchTable))&amp;"/"&amp;INDIRECT(ADDRESS(147+4*12+RIGHT(K20,2),5,,,PatchTable))&amp;"/"&amp;INDIRECT(ADDRESS(147+4*12+RIGHT(K20,2),6,,,PatchTable))&amp;"]"</f>
        <v>[turano/Prime712/160/4/TXB05]</v>
      </c>
      <c r="L24" s="6" t="str">
        <f aca="true">"["&amp;INDIRECT(ADDRESS(147+4*12+RIGHT(L20,2)-2,2,,,PatchTable))&amp;"/"&amp;INDIRECT(ADDRESS(147+4*12+RIGHT(L20,2)-2,3,,,PatchTable))&amp;"/"&amp;INDIRECT(ADDRESS(147+4*12+RIGHT(L20,2)-2,4,,,PatchTable))&amp;"/"&amp;INDIRECT(ADDRESS(147+4*12+RIGHT(L20,2)-2,5,,,PatchTable))&amp;"/"&amp;INDIRECT(ADDRESS(147+4*12+RIGHT(L20,2)-2,6,,,PatchTable))&amp;"]"</f>
        <v>[turano/Prime712/160/4/TXB06]</v>
      </c>
      <c r="M24" s="7"/>
      <c r="N24" s="6" t="str">
        <f aca="true">"["&amp;INDIRECT(ADDRESS(147+4*12+RIGHT(N20,2),2,,,PatchTable))&amp;"/"&amp;INDIRECT(ADDRESS(147+4*12+RIGHT(N20,2),3,,,PatchTable))&amp;"/"&amp;INDIRECT(ADDRESS(147+4*12+RIGHT(N20,2),4,,,PatchTable))&amp;"/"&amp;INDIRECT(ADDRESS(147+4*12+RIGHT(N20,2),5,,,PatchTable))&amp;"/"&amp;INDIRECT(ADDRESS(147+4*12+RIGHT(N20,2),6,,,PatchTable))&amp;"]"</f>
        <v>[turano/Prime712/160/4/TXB03]</v>
      </c>
      <c r="O24" s="6" t="str">
        <f aca="true">"["&amp;INDIRECT(ADDRESS(147+4*12+RIGHT(O20,2)-2,2,,,PatchTable))&amp;"/"&amp;INDIRECT(ADDRESS(147+4*12+RIGHT(O20,2)-2,3,,,PatchTable))&amp;"/"&amp;INDIRECT(ADDRESS(147+4*12+RIGHT(O20,2)-2,4,,,PatchTable))&amp;"/"&amp;INDIRECT(ADDRESS(147+4*12+RIGHT(O20,2)-2,5,,,PatchTable))&amp;"/"&amp;INDIRECT(ADDRESS(147+4*12+RIGHT(O20,2)-2,6,,,PatchTable))&amp;"]"</f>
        <v>[turano/Prime712/160/4/TXB04]</v>
      </c>
      <c r="P24" s="7"/>
      <c r="Q24" s="6" t="str">
        <f aca="true">"["&amp;INDIRECT(ADDRESS(147+4*12+RIGHT(Q20,2),2,,,PatchTable))&amp;"/"&amp;INDIRECT(ADDRESS(147+4*12+RIGHT(Q20,2),3,,,PatchTable))&amp;"/"&amp;INDIRECT(ADDRESS(147+4*12+RIGHT(Q20,2),4,,,PatchTable))&amp;"/"&amp;INDIRECT(ADDRESS(147+4*12+RIGHT(Q20,2),5,,,PatchTable))&amp;"/"&amp;INDIRECT(ADDRESS(147+4*12+RIGHT(Q20,2),6,,,PatchTable))&amp;"]"</f>
        <v>[turano/Prime712/160/4/TXB01]</v>
      </c>
      <c r="R24" s="6" t="str">
        <f aca="true">"["&amp;INDIRECT(ADDRESS(147+4*12+RIGHT(R20,2)-2,2,,,PatchTable))&amp;"/"&amp;INDIRECT(ADDRESS(147+4*12+RIGHT(R20,2)-2,3,,,PatchTable))&amp;"/"&amp;INDIRECT(ADDRESS(147+4*12+RIGHT(R20,2)-2,4,,,PatchTable))&amp;"/"&amp;INDIRECT(ADDRESS(147+4*12+RIGHT(R20,2)-2,5,,,PatchTable))&amp;"/"&amp;INDIRECT(ADDRESS(147+4*12+RIGHT(R20,2)-2,6,,,PatchTable))&amp;"]"</f>
        <v>[turano/Prime712/160/4/TXB02]</v>
      </c>
      <c r="S24" s="7"/>
      <c r="T24" s="6" t="str">
        <f aca="true">"["&amp;INDIRECT(ADDRESS(147+6*12+RIGHT(T20,2),2,,,PatchTable))&amp;"/"&amp;INDIRECT(ADDRESS(147+6*12+RIGHT(T20,2),3,,,PatchTable))&amp;"/"&amp;INDIRECT(ADDRESS(147+6*12+RIGHT(T20,2),4,,,PatchTable))&amp;"/"&amp;INDIRECT(ADDRESS(147+6*12+RIGHT(T20,2),5,,,PatchTable))&amp;"/"&amp;INDIRECT(ADDRESS(147+6*12+RIGHT(T20,2),6,,,PatchTable))&amp;"]"</f>
        <v>[turano/Prime712/161/6/TXB11]</v>
      </c>
      <c r="U24" s="6" t="str">
        <f aca="true">"["&amp;INDIRECT(ADDRESS(147+6*12+RIGHT(U20,2)-2,2,,,PatchTable))&amp;"/"&amp;INDIRECT(ADDRESS(147+6*12+RIGHT(U20,2)-2,3,,,PatchTable))&amp;"/"&amp;INDIRECT(ADDRESS(147+6*12+RIGHT(U20,2)-2,4,,,PatchTable))&amp;"/"&amp;INDIRECT(ADDRESS(147+6*12+RIGHT(U20,2)-2,5,,,PatchTable))&amp;"/"&amp;INDIRECT(ADDRESS(147+6*12+RIGHT(U20,2)-2,6,,,PatchTable))&amp;"]"</f>
        <v>[turano/Prime712/161/6/TXB12]</v>
      </c>
      <c r="V24" s="7"/>
      <c r="W24" s="6" t="str">
        <f aca="true">"["&amp;INDIRECT(ADDRESS(147+6*12+RIGHT(W20,2),2,,,PatchTable))&amp;"/"&amp;INDIRECT(ADDRESS(147+6*12+RIGHT(W20,2),3,,,PatchTable))&amp;"/"&amp;INDIRECT(ADDRESS(147+6*12+RIGHT(W20,2),4,,,PatchTable))&amp;"/"&amp;INDIRECT(ADDRESS(147+6*12+RIGHT(W20,2),5,,,PatchTable))&amp;"/"&amp;INDIRECT(ADDRESS(147+6*12+RIGHT(W20,2),6,,,PatchTable))&amp;"]"</f>
        <v>[turano/Prime712/161/6/TXB09]</v>
      </c>
      <c r="X24" s="6" t="str">
        <f aca="true">"["&amp;INDIRECT(ADDRESS(147+6*12+RIGHT(X20,2)-2,2,,,PatchTable))&amp;"/"&amp;INDIRECT(ADDRESS(147+6*12+RIGHT(X20,2)-2,3,,,PatchTable))&amp;"/"&amp;INDIRECT(ADDRESS(147+6*12+RIGHT(X20,2)-2,4,,,PatchTable))&amp;"/"&amp;INDIRECT(ADDRESS(147+6*12+RIGHT(X20,2)-2,5,,,PatchTable))&amp;"/"&amp;INDIRECT(ADDRESS(147+6*12+RIGHT(X20,2)-2,6,,,PatchTable))&amp;"]"</f>
        <v>[turano/Prime712/161/6/TXB10]</v>
      </c>
      <c r="Y24" s="7"/>
      <c r="Z24" s="6" t="str">
        <f aca="true">"["&amp;INDIRECT(ADDRESS(147+6*12+RIGHT(Z20,2),2,,,PatchTable))&amp;"/"&amp;INDIRECT(ADDRESS(147+6*12+RIGHT(Z20,2),3,,,PatchTable))&amp;"/"&amp;INDIRECT(ADDRESS(147+6*12+RIGHT(Z20,2),4,,,PatchTable))&amp;"/"&amp;INDIRECT(ADDRESS(147+6*12+RIGHT(Z20,2),5,,,PatchTable))&amp;"/"&amp;INDIRECT(ADDRESS(147+6*12+RIGHT(Z20,2),6,,,PatchTable))&amp;"]"</f>
        <v>[turano/Prime712/161/6/TXB07]</v>
      </c>
      <c r="AA24" s="6" t="str">
        <f aca="true">"["&amp;INDIRECT(ADDRESS(147+6*12+RIGHT(AA20,2)-2,2,,,PatchTable))&amp;"/"&amp;INDIRECT(ADDRESS(147+6*12+RIGHT(AA20,2)-2,3,,,PatchTable))&amp;"/"&amp;INDIRECT(ADDRESS(147+6*12+RIGHT(AA20,2)-2,4,,,PatchTable))&amp;"/"&amp;INDIRECT(ADDRESS(147+6*12+RIGHT(AA20,2)-2,5,,,PatchTable))&amp;"/"&amp;INDIRECT(ADDRESS(147+6*12+RIGHT(AA20,2)-2,6,,,PatchTable))&amp;"]"</f>
        <v>[turano/Prime712/161/6/TXB08]</v>
      </c>
      <c r="AB24" s="7"/>
      <c r="AC24" s="6" t="str">
        <f aca="true">"["&amp;INDIRECT(ADDRESS(147+6*12+RIGHT(AC20,2),2,,,PatchTable))&amp;"/"&amp;INDIRECT(ADDRESS(147+6*12+RIGHT(AC20,2),3,,,PatchTable))&amp;"/"&amp;INDIRECT(ADDRESS(147+6*12+RIGHT(AC20,2),4,,,PatchTable))&amp;"/"&amp;INDIRECT(ADDRESS(147+6*12+RIGHT(AC20,2),5,,,PatchTable))&amp;"/"&amp;INDIRECT(ADDRESS(147+6*12+RIGHT(AC20,2),6,,,PatchTable))&amp;"]"</f>
        <v>[turano/Prime712/161/6/TXB05]</v>
      </c>
      <c r="AD24" s="6" t="str">
        <f aca="true">"["&amp;INDIRECT(ADDRESS(147+6*12+RIGHT(AD20,2)-2,2,,,PatchTable))&amp;"/"&amp;INDIRECT(ADDRESS(147+6*12+RIGHT(AD20,2)-2,3,,,PatchTable))&amp;"/"&amp;INDIRECT(ADDRESS(147+6*12+RIGHT(AD20,2)-2,4,,,PatchTable))&amp;"/"&amp;INDIRECT(ADDRESS(147+6*12+RIGHT(AD20,2)-2,5,,,PatchTable))&amp;"/"&amp;INDIRECT(ADDRESS(147+6*12+RIGHT(AD20,2)-2,6,,,PatchTable))&amp;"]"</f>
        <v>[turano/Prime712/161/6/TXB06]</v>
      </c>
      <c r="AE24" s="7"/>
      <c r="AF24" s="6" t="str">
        <f aca="true">"["&amp;INDIRECT(ADDRESS(147+6*12+RIGHT(AF20,2),2,,,PatchTable))&amp;"/"&amp;INDIRECT(ADDRESS(147+6*12+RIGHT(AF20,2),3,,,PatchTable))&amp;"/"&amp;INDIRECT(ADDRESS(147+6*12+RIGHT(AF20,2),4,,,PatchTable))&amp;"/"&amp;INDIRECT(ADDRESS(147+6*12+RIGHT(AF20,2),5,,,PatchTable))&amp;"/"&amp;INDIRECT(ADDRESS(147+6*12+RIGHT(AF20,2),6,,,PatchTable))&amp;"]"</f>
        <v>[turano/Prime712/161/6/TXB03]</v>
      </c>
      <c r="AG24" s="6" t="str">
        <f aca="true">"["&amp;INDIRECT(ADDRESS(147+6*12+RIGHT(AG20,2)-2,2,,,PatchTable))&amp;"/"&amp;INDIRECT(ADDRESS(147+6*12+RIGHT(AG20,2)-2,3,,,PatchTable))&amp;"/"&amp;INDIRECT(ADDRESS(147+6*12+RIGHT(AG20,2)-2,4,,,PatchTable))&amp;"/"&amp;INDIRECT(ADDRESS(147+6*12+RIGHT(AG20,2)-2,5,,,PatchTable))&amp;"/"&amp;INDIRECT(ADDRESS(147+6*12+RIGHT(AG20,2)-2,6,,,PatchTable))&amp;"]"</f>
        <v>[turano/Prime712/161/6/TXB04]</v>
      </c>
      <c r="AH24" s="7"/>
      <c r="AI24" s="6" t="str">
        <f aca="true">"["&amp;INDIRECT(ADDRESS(147+6*12+RIGHT(AI20,2),2,,,PatchTable))&amp;"/"&amp;INDIRECT(ADDRESS(147+6*12+RIGHT(AI20,2),3,,,PatchTable))&amp;"/"&amp;INDIRECT(ADDRESS(147+6*12+RIGHT(AI20,2),4,,,PatchTable))&amp;"/"&amp;INDIRECT(ADDRESS(147+6*12+RIGHT(AI20,2),5,,,PatchTable))&amp;"/"&amp;INDIRECT(ADDRESS(147+6*12+RIGHT(AI20,2),6,,,PatchTable))&amp;"]"</f>
        <v>[turano/Prime712/161/6/TXB01]</v>
      </c>
      <c r="AJ24" s="6" t="str">
        <f aca="true">"["&amp;INDIRECT(ADDRESS(147+6*12+RIGHT(AJ20,2)-2,2,,,PatchTable))&amp;"/"&amp;INDIRECT(ADDRESS(147+6*12+RIGHT(AJ20,2)-2,3,,,PatchTable))&amp;"/"&amp;INDIRECT(ADDRESS(147+6*12+RIGHT(AJ20,2)-2,4,,,PatchTable))&amp;"/"&amp;INDIRECT(ADDRESS(147+6*12+RIGHT(AJ20,2)-2,5,,,PatchTable))&amp;"/"&amp;INDIRECT(ADDRESS(147+6*12+RIGHT(AJ20,2)-2,6,,,PatchTable))&amp;"]"</f>
        <v>[turano/Prime712/161/6/TXB02]</v>
      </c>
      <c r="AK24" s="7"/>
      <c r="AL24" s="6" t="str">
        <f aca="true">"["&amp;INDIRECT(ADDRESS(147+0*12+RIGHT(AL20,2),2,,,PatchTable))&amp;"/"&amp;INDIRECT(ADDRESS(147+0*12+RIGHT(AL20,2),3,,,PatchTable))&amp;"/"&amp;INDIRECT(ADDRESS(147+0*12+RIGHT(AL20,2),4,,,PatchTable))&amp;"/"&amp;INDIRECT(ADDRESS(147+0*12+RIGHT(AL20,2),5,,,PatchTable))&amp;"/"&amp;INDIRECT(ADDRESS(147+0*12+RIGHT(AL20,2),6,,,PatchTable))&amp;"]"</f>
        <v>[turano/Prime712/160/4/TXA11]</v>
      </c>
      <c r="AM24" s="6" t="str">
        <f aca="true">"["&amp;INDIRECT(ADDRESS(147+0*12+RIGHT(AM20,2)-2,2,,,PatchTable))&amp;"/"&amp;INDIRECT(ADDRESS(147+0*12+RIGHT(AM20,2)-2,3,,,PatchTable))&amp;"/"&amp;INDIRECT(ADDRESS(147+0*12+RIGHT(AM20,2)-2,4,,,PatchTable))&amp;"/"&amp;INDIRECT(ADDRESS(147+0*12+RIGHT(AM20,2)-2,5,,,PatchTable))&amp;"/"&amp;INDIRECT(ADDRESS(147+0*12+RIGHT(AM20,2)-2,6,,,PatchTable))&amp;"]"</f>
        <v>[turano/Prime712/160/4/TXA12]</v>
      </c>
      <c r="AN24" s="7"/>
      <c r="AO24" s="6" t="str">
        <f aca="true">"["&amp;INDIRECT(ADDRESS(147+0*12+RIGHT(AO20,2),2,,,PatchTable))&amp;"/"&amp;INDIRECT(ADDRESS(147+0*12+RIGHT(AO20,2),3,,,PatchTable))&amp;"/"&amp;INDIRECT(ADDRESS(147+0*12+RIGHT(AO20,2),4,,,PatchTable))&amp;"/"&amp;INDIRECT(ADDRESS(147+0*12+RIGHT(AO20,2),5,,,PatchTable))&amp;"/"&amp;INDIRECT(ADDRESS(147+0*12+RIGHT(AO20,2),6,,,PatchTable))&amp;"]"</f>
        <v>[turano/Prime712/160/4/TXA09]</v>
      </c>
      <c r="AP24" s="6" t="str">
        <f aca="true">"["&amp;INDIRECT(ADDRESS(147+0*12+RIGHT(AP20,2)-2,2,,,PatchTable))&amp;"/"&amp;INDIRECT(ADDRESS(147+0*12+RIGHT(AP20,2)-2,3,,,PatchTable))&amp;"/"&amp;INDIRECT(ADDRESS(147+0*12+RIGHT(AP20,2)-2,4,,,PatchTable))&amp;"/"&amp;INDIRECT(ADDRESS(147+0*12+RIGHT(AP20,2)-2,5,,,PatchTable))&amp;"/"&amp;INDIRECT(ADDRESS(147+0*12+RIGHT(AP20,2)-2,6,,,PatchTable))&amp;"]"</f>
        <v>[turano/Prime712/160/4/TXA10]</v>
      </c>
      <c r="AQ24" s="7"/>
      <c r="AR24" s="6" t="str">
        <f aca="true">"["&amp;INDIRECT(ADDRESS(147+0*12+RIGHT(AR20,2),2,,,PatchTable))&amp;"/"&amp;INDIRECT(ADDRESS(147+0*12+RIGHT(AR20,2),3,,,PatchTable))&amp;"/"&amp;INDIRECT(ADDRESS(147+0*12+RIGHT(AR20,2),4,,,PatchTable))&amp;"/"&amp;INDIRECT(ADDRESS(147+0*12+RIGHT(AR20,2),5,,,PatchTable))&amp;"/"&amp;INDIRECT(ADDRESS(147+0*12+RIGHT(AR20,2),6,,,PatchTable))&amp;"]"</f>
        <v>[turano/Prime712/160/4/TXA07]</v>
      </c>
      <c r="AS24" s="6" t="str">
        <f aca="true">"["&amp;INDIRECT(ADDRESS(147+0*12+RIGHT(AS20,2)-2,2,,,PatchTable))&amp;"/"&amp;INDIRECT(ADDRESS(147+0*12+RIGHT(AS20,2)-2,3,,,PatchTable))&amp;"/"&amp;INDIRECT(ADDRESS(147+0*12+RIGHT(AS20,2)-2,4,,,PatchTable))&amp;"/"&amp;INDIRECT(ADDRESS(147+0*12+RIGHT(AS20,2)-2,5,,,PatchTable))&amp;"/"&amp;INDIRECT(ADDRESS(147+0*12+RIGHT(AS20,2)-2,6,,,PatchTable))&amp;"]"</f>
        <v>[turano/Prime712/160/4/TXA08]</v>
      </c>
      <c r="AT24" s="7"/>
      <c r="AU24" s="6" t="str">
        <f aca="true">"["&amp;INDIRECT(ADDRESS(147+0*12+RIGHT(AU20,2),2,,,PatchTable))&amp;"/"&amp;INDIRECT(ADDRESS(147+0*12+RIGHT(AU20,2),3,,,PatchTable))&amp;"/"&amp;INDIRECT(ADDRESS(147+0*12+RIGHT(AU20,2),4,,,PatchTable))&amp;"/"&amp;INDIRECT(ADDRESS(147+0*12+RIGHT(AU20,2),5,,,PatchTable))&amp;"/"&amp;INDIRECT(ADDRESS(147+0*12+RIGHT(AU20,2),6,,,PatchTable))&amp;"]"</f>
        <v>[turano/Prime712/160/4/TXA05]</v>
      </c>
      <c r="AV24" s="6" t="str">
        <f aca="true">"["&amp;INDIRECT(ADDRESS(147+0*12+RIGHT(AV20,2)-2,2,,,PatchTable))&amp;"/"&amp;INDIRECT(ADDRESS(147+0*12+RIGHT(AV20,2)-2,3,,,PatchTable))&amp;"/"&amp;INDIRECT(ADDRESS(147+0*12+RIGHT(AV20,2)-2,4,,,PatchTable))&amp;"/"&amp;INDIRECT(ADDRESS(147+0*12+RIGHT(AV20,2)-2,5,,,PatchTable))&amp;"/"&amp;INDIRECT(ADDRESS(147+0*12+RIGHT(AV20,2)-2,6,,,PatchTable))&amp;"]"</f>
        <v>[turano/Prime712/160/4/TXA06]</v>
      </c>
      <c r="AW24" s="7"/>
      <c r="AX24" s="6" t="str">
        <f aca="true">"["&amp;INDIRECT(ADDRESS(147+0*12+RIGHT(AX20,2),2,,,PatchTable))&amp;"/"&amp;INDIRECT(ADDRESS(147+0*12+RIGHT(AX20,2),3,,,PatchTable))&amp;"/"&amp;INDIRECT(ADDRESS(147+0*12+RIGHT(AX20,2),4,,,PatchTable))&amp;"/"&amp;INDIRECT(ADDRESS(147+0*12+RIGHT(AX20,2),5,,,PatchTable))&amp;"/"&amp;INDIRECT(ADDRESS(147+0*12+RIGHT(AX20,2),6,,,PatchTable))&amp;"]"</f>
        <v>[turano/Prime712/160/4/TXA03]</v>
      </c>
      <c r="AY24" s="6" t="str">
        <f aca="true">"["&amp;INDIRECT(ADDRESS(147+0*12+RIGHT(AY20,2)-2,2,,,PatchTable))&amp;"/"&amp;INDIRECT(ADDRESS(147+0*12+RIGHT(AY20,2)-2,3,,,PatchTable))&amp;"/"&amp;INDIRECT(ADDRESS(147+0*12+RIGHT(AY20,2)-2,4,,,PatchTable))&amp;"/"&amp;INDIRECT(ADDRESS(147+0*12+RIGHT(AY20,2)-2,5,,,PatchTable))&amp;"/"&amp;INDIRECT(ADDRESS(147+0*12+RIGHT(AY20,2)-2,6,,,PatchTable))&amp;"]"</f>
        <v>[turano/Prime712/160/4/TXA04]</v>
      </c>
      <c r="AZ24" s="7"/>
      <c r="BA24" s="6" t="str">
        <f aca="true">"["&amp;INDIRECT(ADDRESS(147+0*12+RIGHT(BA20,2),2,,,PatchTable))&amp;"/"&amp;INDIRECT(ADDRESS(147+0*12+RIGHT(BA20,2),3,,,PatchTable))&amp;"/"&amp;INDIRECT(ADDRESS(147+0*12+RIGHT(BA20,2),4,,,PatchTable))&amp;"/"&amp;INDIRECT(ADDRESS(147+0*12+RIGHT(BA20,2),5,,,PatchTable))&amp;"/"&amp;INDIRECT(ADDRESS(147+0*12+RIGHT(BA20,2),6,,,PatchTable))&amp;"]"</f>
        <v>[turano/Prime712/160/4/TXA01]</v>
      </c>
      <c r="BB24" s="6" t="str">
        <f aca="true">"["&amp;INDIRECT(ADDRESS(147+0*12+RIGHT(BB20,2)-2,2,,,PatchTable))&amp;"/"&amp;INDIRECT(ADDRESS(147+0*12+RIGHT(BB20,2)-2,3,,,PatchTable))&amp;"/"&amp;INDIRECT(ADDRESS(147+0*12+RIGHT(BB20,2)-2,4,,,PatchTable))&amp;"/"&amp;INDIRECT(ADDRESS(147+0*12+RIGHT(BB20,2)-2,5,,,PatchTable))&amp;"/"&amp;INDIRECT(ADDRESS(147+0*12+RIGHT(BB20,2)-2,6,,,PatchTable))&amp;"]"</f>
        <v>[turano/Prime712/160/4/TXA02]</v>
      </c>
      <c r="BC24" s="7"/>
      <c r="BD24" s="6" t="str">
        <f aca="true">"["&amp;INDIRECT(ADDRESS(147+2*12+RIGHT(BD20,2),2,,,PatchTable))&amp;"/"&amp;INDIRECT(ADDRESS(147+2*12+RIGHT(BD20,2),3,,,PatchTable))&amp;"/"&amp;INDIRECT(ADDRESS(147+2*12+RIGHT(BD20,2),4,,,PatchTable))&amp;"/"&amp;INDIRECT(ADDRESS(147+2*12+RIGHT(BD20,2),5,,,PatchTable))&amp;"/"&amp;INDIRECT(ADDRESS(147+2*12+RIGHT(BD20,2),6,,,PatchTable))&amp;"]"</f>
        <v>[turano/Prime712/161/6/TXA11]</v>
      </c>
      <c r="BE24" s="6" t="str">
        <f aca="true">"["&amp;INDIRECT(ADDRESS(147+2*12+RIGHT(BE20,2)-2,2,,,PatchTable))&amp;"/"&amp;INDIRECT(ADDRESS(147+2*12+RIGHT(BE20,2)-2,3,,,PatchTable))&amp;"/"&amp;INDIRECT(ADDRESS(147+2*12+RIGHT(BE20,2)-2,4,,,PatchTable))&amp;"/"&amp;INDIRECT(ADDRESS(147+2*12+RIGHT(BE20,2)-2,5,,,PatchTable))&amp;"/"&amp;INDIRECT(ADDRESS(147+2*12+RIGHT(BE20,2)-2,6,,,PatchTable))&amp;"]"</f>
        <v>[turano/Prime712/161/6/TXA12]</v>
      </c>
      <c r="BF24" s="7"/>
      <c r="BG24" s="6" t="str">
        <f aca="true">"["&amp;INDIRECT(ADDRESS(147+2*12+RIGHT(BG20,2),2,,,PatchTable))&amp;"/"&amp;INDIRECT(ADDRESS(147+2*12+RIGHT(BG20,2),3,,,PatchTable))&amp;"/"&amp;INDIRECT(ADDRESS(147+2*12+RIGHT(BG20,2),4,,,PatchTable))&amp;"/"&amp;INDIRECT(ADDRESS(147+2*12+RIGHT(BG20,2),5,,,PatchTable))&amp;"/"&amp;INDIRECT(ADDRESS(147+2*12+RIGHT(BG20,2),6,,,PatchTable))&amp;"]"</f>
        <v>[turano/Prime712/161/6/TXA09]</v>
      </c>
      <c r="BH24" s="6" t="str">
        <f aca="true">"["&amp;INDIRECT(ADDRESS(147+2*12+RIGHT(BH20,2)-2,2,,,PatchTable))&amp;"/"&amp;INDIRECT(ADDRESS(147+2*12+RIGHT(BH20,2)-2,3,,,PatchTable))&amp;"/"&amp;INDIRECT(ADDRESS(147+2*12+RIGHT(BH20,2)-2,4,,,PatchTable))&amp;"/"&amp;INDIRECT(ADDRESS(147+2*12+RIGHT(BH20,2)-2,5,,,PatchTable))&amp;"/"&amp;INDIRECT(ADDRESS(147+2*12+RIGHT(BH20,2)-2,6,,,PatchTable))&amp;"]"</f>
        <v>[turano/Prime712/161/6/TXA10]</v>
      </c>
      <c r="BI24" s="7"/>
      <c r="BJ24" s="6" t="str">
        <f aca="true">"["&amp;INDIRECT(ADDRESS(147+2*12+RIGHT(BJ20,2),2,,,PatchTable))&amp;"/"&amp;INDIRECT(ADDRESS(147+2*12+RIGHT(BJ20,2),3,,,PatchTable))&amp;"/"&amp;INDIRECT(ADDRESS(147+2*12+RIGHT(BJ20,2),4,,,PatchTable))&amp;"/"&amp;INDIRECT(ADDRESS(147+2*12+RIGHT(BJ20,2),5,,,PatchTable))&amp;"/"&amp;INDIRECT(ADDRESS(147+2*12+RIGHT(BJ20,2),6,,,PatchTable))&amp;"]"</f>
        <v>[turano/Prime712/161/6/TXA07]</v>
      </c>
      <c r="BK24" s="6" t="str">
        <f aca="true">"["&amp;INDIRECT(ADDRESS(147+2*12+RIGHT(BK20,2)-2,2,,,PatchTable))&amp;"/"&amp;INDIRECT(ADDRESS(147+2*12+RIGHT(BK20,2)-2,3,,,PatchTable))&amp;"/"&amp;INDIRECT(ADDRESS(147+2*12+RIGHT(BK20,2)-2,4,,,PatchTable))&amp;"/"&amp;INDIRECT(ADDRESS(147+2*12+RIGHT(BK20,2)-2,5,,,PatchTable))&amp;"/"&amp;INDIRECT(ADDRESS(147+2*12+RIGHT(BK20,2)-2,6,,,PatchTable))&amp;"]"</f>
        <v>[turano/Prime712/161/6/TXA08]</v>
      </c>
      <c r="BL24" s="7"/>
      <c r="BM24" s="6" t="str">
        <f aca="true">"["&amp;INDIRECT(ADDRESS(147+2*12+RIGHT(BM20,2),2,,,PatchTable))&amp;"/"&amp;INDIRECT(ADDRESS(147+2*12+RIGHT(BM20,2),3,,,PatchTable))&amp;"/"&amp;INDIRECT(ADDRESS(147+2*12+RIGHT(BM20,2),4,,,PatchTable))&amp;"/"&amp;INDIRECT(ADDRESS(147+2*12+RIGHT(BM20,2),5,,,PatchTable))&amp;"/"&amp;INDIRECT(ADDRESS(147+2*12+RIGHT(BM20,2),6,,,PatchTable))&amp;"]"</f>
        <v>[turano/Prime712/161/6/TXA05]</v>
      </c>
      <c r="BN24" s="6" t="str">
        <f aca="true">"["&amp;INDIRECT(ADDRESS(147+2*12+RIGHT(BN20,2)-2,2,,,PatchTable))&amp;"/"&amp;INDIRECT(ADDRESS(147+2*12+RIGHT(BN20,2)-2,3,,,PatchTable))&amp;"/"&amp;INDIRECT(ADDRESS(147+2*12+RIGHT(BN20,2)-2,4,,,PatchTable))&amp;"/"&amp;INDIRECT(ADDRESS(147+2*12+RIGHT(BN20,2)-2,5,,,PatchTable))&amp;"/"&amp;INDIRECT(ADDRESS(147+2*12+RIGHT(BN20,2)-2,6,,,PatchTable))&amp;"]"</f>
        <v>[turano/Prime712/161/6/TXA06]</v>
      </c>
      <c r="BO24" s="7"/>
      <c r="BP24" s="6" t="str">
        <f aca="true">"["&amp;INDIRECT(ADDRESS(147+2*12+RIGHT(BP20,2),2,,,PatchTable))&amp;"/"&amp;INDIRECT(ADDRESS(147+2*12+RIGHT(BP20,2),3,,,PatchTable))&amp;"/"&amp;INDIRECT(ADDRESS(147+2*12+RIGHT(BP20,2),4,,,PatchTable))&amp;"/"&amp;INDIRECT(ADDRESS(147+2*12+RIGHT(BP20,2),5,,,PatchTable))&amp;"/"&amp;INDIRECT(ADDRESS(147+2*12+RIGHT(BP20,2),6,,,PatchTable))&amp;"]"</f>
        <v>[turano/Prime712/161/6/TXA03]</v>
      </c>
      <c r="BQ24" s="6" t="str">
        <f aca="true">"["&amp;INDIRECT(ADDRESS(147+2*12+RIGHT(BQ20,2)-2,2,,,PatchTable))&amp;"/"&amp;INDIRECT(ADDRESS(147+2*12+RIGHT(BQ20,2)-2,3,,,PatchTable))&amp;"/"&amp;INDIRECT(ADDRESS(147+2*12+RIGHT(BQ20,2)-2,4,,,PatchTable))&amp;"/"&amp;INDIRECT(ADDRESS(147+2*12+RIGHT(BQ20,2)-2,5,,,PatchTable))&amp;"/"&amp;INDIRECT(ADDRESS(147+2*12+RIGHT(BQ20,2)-2,6,,,PatchTable))&amp;"]"</f>
        <v>[turano/Prime712/161/6/TXA04]</v>
      </c>
      <c r="BR24" s="7"/>
      <c r="BS24" s="6" t="str">
        <f aca="true">"["&amp;INDIRECT(ADDRESS(147+2*12+RIGHT(BS20,2),2,,,PatchTable))&amp;"/"&amp;INDIRECT(ADDRESS(147+2*12+RIGHT(BS20,2),3,,,PatchTable))&amp;"/"&amp;INDIRECT(ADDRESS(147+2*12+RIGHT(BS20,2),4,,,PatchTable))&amp;"/"&amp;INDIRECT(ADDRESS(147+2*12+RIGHT(BS20,2),5,,,PatchTable))&amp;"/"&amp;INDIRECT(ADDRESS(147+2*12+RIGHT(BS20,2),6,,,PatchTable))&amp;"]"</f>
        <v>[turano/Prime712/161/6/TXA01]</v>
      </c>
      <c r="BT24" s="6" t="str">
        <f aca="true">"["&amp;INDIRECT(ADDRESS(147+2*12+RIGHT(BT20,2)-2,2,,,PatchTable))&amp;"/"&amp;INDIRECT(ADDRESS(147+2*12+RIGHT(BT20,2)-2,3,,,PatchTable))&amp;"/"&amp;INDIRECT(ADDRESS(147+2*12+RIGHT(BT20,2)-2,4,,,PatchTable))&amp;"/"&amp;INDIRECT(ADDRESS(147+2*12+RIGHT(BT20,2)-2,5,,,PatchTable))&amp;"/"&amp;INDIRECT(ADDRESS(147+2*12+RIGHT(BT20,2)-2,6,,,PatchTable))&amp;"]"</f>
        <v>[turano/Prime712/161/6/TXA02]</v>
      </c>
      <c r="BU24" s="4"/>
    </row>
    <row r="25" customFormat="false" ht="14.4" hidden="false" customHeight="false" outlineLevel="0" collapsed="false">
      <c r="A25" s="5" t="s">
        <v>12</v>
      </c>
      <c r="B25" s="15" t="str">
        <f aca="true">"["&amp;INDIRECT(ADDRESS(147+7*12+RIGHT(B20,2),2,,,PatchTable))&amp;"/"&amp;INDIRECT(ADDRESS(147+7*12+RIGHT(B20,2),3,,,PatchTable))&amp;"/"&amp;INDIRECT(ADDRESS(147+7*12+RIGHT(B20,2),4,,,PatchTable))&amp;"/"&amp;INDIRECT(ADDRESS(147+7*12+RIGHT(B20,2),5,,,PatchTable))&amp;"/"&amp;INDIRECT(ADDRESS(147+7*12+RIGHT(B20,2),6,,,PatchTable))&amp;"]"</f>
        <v>[turano/Prime712/161/6/RXB11]</v>
      </c>
      <c r="C25" s="15" t="str">
        <f aca="true">"["&amp;INDIRECT(ADDRESS(147+7*12+RIGHT(C20,2)-2,2,,,PatchTable))&amp;"/"&amp;INDIRECT(ADDRESS(147+7*12+RIGHT(C20,2)-2,3,,,PatchTable))&amp;"/"&amp;INDIRECT(ADDRESS(147+7*12+RIGHT(C20,2)-2,4,,,PatchTable))&amp;"/"&amp;INDIRECT(ADDRESS(147+7*12+RIGHT(C20,2)-2,5,,,PatchTable))&amp;"/"&amp;INDIRECT(ADDRESS(147+7*12+RIGHT(C20,2)-2,6,,,PatchTable))&amp;"]"</f>
        <v>[turano/Prime712/161/6/RXB12]</v>
      </c>
      <c r="D25" s="9"/>
      <c r="E25" s="15" t="str">
        <f aca="true">"["&amp;INDIRECT(ADDRESS(147+7*12+RIGHT(E20,2),2,,,PatchTable))&amp;"/"&amp;INDIRECT(ADDRESS(147+7*12+RIGHT(E20,2),3,,,PatchTable))&amp;"/"&amp;INDIRECT(ADDRESS(147+7*12+RIGHT(E20,2),4,,,PatchTable))&amp;"/"&amp;INDIRECT(ADDRESS(147+7*12+RIGHT(E20,2),5,,,PatchTable))&amp;"/"&amp;INDIRECT(ADDRESS(147+7*12+RIGHT(E20,2),6,,,PatchTable))&amp;"]"</f>
        <v>[turano/Prime712/161/6/RXB09]</v>
      </c>
      <c r="F25" s="15" t="str">
        <f aca="true">"["&amp;INDIRECT(ADDRESS(147+7*12+RIGHT(F20,2)-2,2,,,PatchTable))&amp;"/"&amp;INDIRECT(ADDRESS(147+7*12+RIGHT(F20,2)-2,3,,,PatchTable))&amp;"/"&amp;INDIRECT(ADDRESS(147+7*12+RIGHT(F20,2)-2,4,,,PatchTable))&amp;"/"&amp;INDIRECT(ADDRESS(147+7*12+RIGHT(F20,2)-2,5,,,PatchTable))&amp;"/"&amp;INDIRECT(ADDRESS(147+7*12+RIGHT(F20,2)-2,6,,,PatchTable))&amp;"]"</f>
        <v>[turano/Prime712/161/6/RXB10]</v>
      </c>
      <c r="G25" s="9"/>
      <c r="H25" s="15" t="str">
        <f aca="true">"["&amp;INDIRECT(ADDRESS(147+7*12+RIGHT(H20,2),2,,,PatchTable))&amp;"/"&amp;INDIRECT(ADDRESS(147+7*12+RIGHT(H20,2),3,,,PatchTable))&amp;"/"&amp;INDIRECT(ADDRESS(147+7*12+RIGHT(H20,2),4,,,PatchTable))&amp;"/"&amp;INDIRECT(ADDRESS(147+7*12+RIGHT(H20,2),5,,,PatchTable))&amp;"/"&amp;INDIRECT(ADDRESS(147+7*12+RIGHT(H20,2),6,,,PatchTable))&amp;"]"</f>
        <v>[turano/Prime712/161/6/RXB07]</v>
      </c>
      <c r="I25" s="15" t="str">
        <f aca="true">"["&amp;INDIRECT(ADDRESS(147+7*12+RIGHT(I20,2)-2,2,,,PatchTable))&amp;"/"&amp;INDIRECT(ADDRESS(147+7*12+RIGHT(I20,2)-2,3,,,PatchTable))&amp;"/"&amp;INDIRECT(ADDRESS(147+7*12+RIGHT(I20,2)-2,4,,,PatchTable))&amp;"/"&amp;INDIRECT(ADDRESS(147+7*12+RIGHT(I20,2)-2,5,,,PatchTable))&amp;"/"&amp;INDIRECT(ADDRESS(147+7*12+RIGHT(I20,2)-2,6,,,PatchTable))&amp;"]"</f>
        <v>[turano/Prime712/161/6/RXB08]</v>
      </c>
      <c r="J25" s="9"/>
      <c r="K25" s="15" t="str">
        <f aca="true">"["&amp;INDIRECT(ADDRESS(147+7*12+RIGHT(K20,2),2,,,PatchTable))&amp;"/"&amp;INDIRECT(ADDRESS(147+7*12+RIGHT(K20,2),3,,,PatchTable))&amp;"/"&amp;INDIRECT(ADDRESS(147+7*12+RIGHT(K20,2),4,,,PatchTable))&amp;"/"&amp;INDIRECT(ADDRESS(147+7*12+RIGHT(K20,2),5,,,PatchTable))&amp;"/"&amp;INDIRECT(ADDRESS(147+7*12+RIGHT(K20,2),6,,,PatchTable))&amp;"]"</f>
        <v>[turano/Prime712/161/6/RXB05]</v>
      </c>
      <c r="L25" s="15" t="str">
        <f aca="true">"["&amp;INDIRECT(ADDRESS(147+7*12+RIGHT(L20,2)-2,2,,,PatchTable))&amp;"/"&amp;INDIRECT(ADDRESS(147+7*12+RIGHT(L20,2)-2,3,,,PatchTable))&amp;"/"&amp;INDIRECT(ADDRESS(147+7*12+RIGHT(L20,2)-2,4,,,PatchTable))&amp;"/"&amp;INDIRECT(ADDRESS(147+7*12+RIGHT(L20,2)-2,5,,,PatchTable))&amp;"/"&amp;INDIRECT(ADDRESS(147+7*12+RIGHT(L20,2)-2,6,,,PatchTable))&amp;"]"</f>
        <v>[turano/Prime712/161/6/RXB06]</v>
      </c>
      <c r="M25" s="9"/>
      <c r="N25" s="15" t="str">
        <f aca="true">"["&amp;INDIRECT(ADDRESS(147+7*12+RIGHT(N20,2),2,,,PatchTable))&amp;"/"&amp;INDIRECT(ADDRESS(147+7*12+RIGHT(N20,2),3,,,PatchTable))&amp;"/"&amp;INDIRECT(ADDRESS(147+7*12+RIGHT(N20,2),4,,,PatchTable))&amp;"/"&amp;INDIRECT(ADDRESS(147+7*12+RIGHT(N20,2),5,,,PatchTable))&amp;"/"&amp;INDIRECT(ADDRESS(147+7*12+RIGHT(N20,2),6,,,PatchTable))&amp;"]"</f>
        <v>[turano/Prime712/161/6/RXB03]</v>
      </c>
      <c r="O25" s="15" t="str">
        <f aca="true">"["&amp;INDIRECT(ADDRESS(147+7*12+RIGHT(O20,2)-2,2,,,PatchTable))&amp;"/"&amp;INDIRECT(ADDRESS(147+7*12+RIGHT(O20,2)-2,3,,,PatchTable))&amp;"/"&amp;INDIRECT(ADDRESS(147+7*12+RIGHT(O20,2)-2,4,,,PatchTable))&amp;"/"&amp;INDIRECT(ADDRESS(147+7*12+RIGHT(O20,2)-2,5,,,PatchTable))&amp;"/"&amp;INDIRECT(ADDRESS(147+7*12+RIGHT(O20,2)-2,6,,,PatchTable))&amp;"]"</f>
        <v>[turano/Prime712/161/6/RXB04]</v>
      </c>
      <c r="P25" s="9"/>
      <c r="Q25" s="15" t="str">
        <f aca="true">"["&amp;INDIRECT(ADDRESS(147+7*12+RIGHT(Q20,2),2,,,PatchTable))&amp;"/"&amp;INDIRECT(ADDRESS(147+7*12+RIGHT(Q20,2),3,,,PatchTable))&amp;"/"&amp;INDIRECT(ADDRESS(147+7*12+RIGHT(Q20,2),4,,,PatchTable))&amp;"/"&amp;INDIRECT(ADDRESS(147+7*12+RIGHT(Q20,2),5,,,PatchTable))&amp;"/"&amp;INDIRECT(ADDRESS(147+7*12+RIGHT(Q20,2),6,,,PatchTable))&amp;"]"</f>
        <v>[turano/Prime712/161/6/RXB01]</v>
      </c>
      <c r="R25" s="15" t="str">
        <f aca="true">"["&amp;INDIRECT(ADDRESS(147+7*12+RIGHT(R20,2)-2,2,,,PatchTable))&amp;"/"&amp;INDIRECT(ADDRESS(147+7*12+RIGHT(R20,2)-2,3,,,PatchTable))&amp;"/"&amp;INDIRECT(ADDRESS(147+7*12+RIGHT(R20,2)-2,4,,,PatchTable))&amp;"/"&amp;INDIRECT(ADDRESS(147+7*12+RIGHT(R20,2)-2,5,,,PatchTable))&amp;"/"&amp;INDIRECT(ADDRESS(147+7*12+RIGHT(R20,2)-2,6,,,PatchTable))&amp;"]"</f>
        <v>[turano/Prime712/161/6/RXB02]</v>
      </c>
      <c r="S25" s="9"/>
      <c r="T25" s="15" t="str">
        <f aca="true">"["&amp;INDIRECT(ADDRESS(147+5*12+RIGHT(T20,2),2,,,PatchTable))&amp;"/"&amp;INDIRECT(ADDRESS(147+5*12+RIGHT(T20,2),3,,,PatchTable))&amp;"/"&amp;INDIRECT(ADDRESS(147+5*12+RIGHT(T20,2),4,,,PatchTable))&amp;"/"&amp;INDIRECT(ADDRESS(147+5*12+RIGHT(T20,2),5,,,PatchTable))&amp;"/"&amp;INDIRECT(ADDRESS(147+5*12+RIGHT(T20,2),6,,,PatchTable))&amp;"]"</f>
        <v>[turano/Prime712/160/4/RXB11]</v>
      </c>
      <c r="U25" s="15" t="str">
        <f aca="true">"["&amp;INDIRECT(ADDRESS(147+5*12+RIGHT(U20,2)-2,2,,,PatchTable))&amp;"/"&amp;INDIRECT(ADDRESS(147+5*12+RIGHT(U20,2)-2,3,,,PatchTable))&amp;"/"&amp;INDIRECT(ADDRESS(147+5*12+RIGHT(U20,2)-2,4,,,PatchTable))&amp;"/"&amp;INDIRECT(ADDRESS(147+5*12+RIGHT(U20,2)-2,5,,,PatchTable))&amp;"/"&amp;INDIRECT(ADDRESS(147+5*12+RIGHT(U20,2)-2,6,,,PatchTable))&amp;"]"</f>
        <v>[turano/Prime712/160/4/RXB12]</v>
      </c>
      <c r="V25" s="9"/>
      <c r="W25" s="15" t="str">
        <f aca="true">"["&amp;INDIRECT(ADDRESS(147+5*12+RIGHT(W20,2),2,,,PatchTable))&amp;"/"&amp;INDIRECT(ADDRESS(147+5*12+RIGHT(W20,2),3,,,PatchTable))&amp;"/"&amp;INDIRECT(ADDRESS(147+5*12+RIGHT(W20,2),4,,,PatchTable))&amp;"/"&amp;INDIRECT(ADDRESS(147+5*12+RIGHT(W20,2),5,,,PatchTable))&amp;"/"&amp;INDIRECT(ADDRESS(147+5*12+RIGHT(W20,2),6,,,PatchTable))&amp;"]"</f>
        <v>[turano/Prime712/160/4/RXB09]</v>
      </c>
      <c r="X25" s="15" t="str">
        <f aca="true">"["&amp;INDIRECT(ADDRESS(147+5*12+RIGHT(X20,2)-2,2,,,PatchTable))&amp;"/"&amp;INDIRECT(ADDRESS(147+5*12+RIGHT(X20,2)-2,3,,,PatchTable))&amp;"/"&amp;INDIRECT(ADDRESS(147+5*12+RIGHT(X20,2)-2,4,,,PatchTable))&amp;"/"&amp;INDIRECT(ADDRESS(147+5*12+RIGHT(X20,2)-2,5,,,PatchTable))&amp;"/"&amp;INDIRECT(ADDRESS(147+5*12+RIGHT(X20,2)-2,6,,,PatchTable))&amp;"]"</f>
        <v>[turano/Prime712/160/4/RXB10]</v>
      </c>
      <c r="Y25" s="9"/>
      <c r="Z25" s="15" t="str">
        <f aca="true">"["&amp;INDIRECT(ADDRESS(147+5*12+RIGHT(Z20,2),2,,,PatchTable))&amp;"/"&amp;INDIRECT(ADDRESS(147+5*12+RIGHT(Z20,2),3,,,PatchTable))&amp;"/"&amp;INDIRECT(ADDRESS(147+5*12+RIGHT(Z20,2),4,,,PatchTable))&amp;"/"&amp;INDIRECT(ADDRESS(147+5*12+RIGHT(Z20,2),5,,,PatchTable))&amp;"/"&amp;INDIRECT(ADDRESS(147+5*12+RIGHT(Z20,2),6,,,PatchTable))&amp;"]"</f>
        <v>[turano/Prime712/160/4/RXB07]</v>
      </c>
      <c r="AA25" s="15" t="str">
        <f aca="true">"["&amp;INDIRECT(ADDRESS(147+5*12+RIGHT(AA20,2)-2,2,,,PatchTable))&amp;"/"&amp;INDIRECT(ADDRESS(147+5*12+RIGHT(AA20,2)-2,3,,,PatchTable))&amp;"/"&amp;INDIRECT(ADDRESS(147+5*12+RIGHT(AA20,2)-2,4,,,PatchTable))&amp;"/"&amp;INDIRECT(ADDRESS(147+5*12+RIGHT(AA20,2)-2,5,,,PatchTable))&amp;"/"&amp;INDIRECT(ADDRESS(147+5*12+RIGHT(AA20,2)-2,6,,,PatchTable))&amp;"]"</f>
        <v>[turano/Prime712/160/4/RXB08]</v>
      </c>
      <c r="AB25" s="9"/>
      <c r="AC25" s="15" t="str">
        <f aca="true">"["&amp;INDIRECT(ADDRESS(147+5*12+RIGHT(AC20,2),2,,,PatchTable))&amp;"/"&amp;INDIRECT(ADDRESS(147+5*12+RIGHT(AC20,2),3,,,PatchTable))&amp;"/"&amp;INDIRECT(ADDRESS(147+5*12+RIGHT(AC20,2),4,,,PatchTable))&amp;"/"&amp;INDIRECT(ADDRESS(147+5*12+RIGHT(AC20,2),5,,,PatchTable))&amp;"/"&amp;INDIRECT(ADDRESS(147+5*12+RIGHT(AC20,2),6,,,PatchTable))&amp;"]"</f>
        <v>[turano/Prime712/160/4/RXB05]</v>
      </c>
      <c r="AD25" s="15" t="str">
        <f aca="true">"["&amp;INDIRECT(ADDRESS(147+5*12+RIGHT(AD20,2)-2,2,,,PatchTable))&amp;"/"&amp;INDIRECT(ADDRESS(147+5*12+RIGHT(AD20,2)-2,3,,,PatchTable))&amp;"/"&amp;INDIRECT(ADDRESS(147+5*12+RIGHT(AD20,2)-2,4,,,PatchTable))&amp;"/"&amp;INDIRECT(ADDRESS(147+5*12+RIGHT(AD20,2)-2,5,,,PatchTable))&amp;"/"&amp;INDIRECT(ADDRESS(147+5*12+RIGHT(AD20,2)-2,6,,,PatchTable))&amp;"]"</f>
        <v>[turano/Prime712/160/4/RXB06]</v>
      </c>
      <c r="AE25" s="9"/>
      <c r="AF25" s="15" t="str">
        <f aca="true">"["&amp;INDIRECT(ADDRESS(147+5*12+RIGHT(AF20,2),2,,,PatchTable))&amp;"/"&amp;INDIRECT(ADDRESS(147+5*12+RIGHT(AF20,2),3,,,PatchTable))&amp;"/"&amp;INDIRECT(ADDRESS(147+5*12+RIGHT(AF20,2),4,,,PatchTable))&amp;"/"&amp;INDIRECT(ADDRESS(147+5*12+RIGHT(AF20,2),5,,,PatchTable))&amp;"/"&amp;INDIRECT(ADDRESS(147+5*12+RIGHT(AF20,2),6,,,PatchTable))&amp;"]"</f>
        <v>[turano/Prime712/160/4/RXB03]</v>
      </c>
      <c r="AG25" s="15" t="str">
        <f aca="true">"["&amp;INDIRECT(ADDRESS(147+5*12+RIGHT(AG20,2)-2,2,,,PatchTable))&amp;"/"&amp;INDIRECT(ADDRESS(147+5*12+RIGHT(AG20,2)-2,3,,,PatchTable))&amp;"/"&amp;INDIRECT(ADDRESS(147+5*12+RIGHT(AG20,2)-2,4,,,PatchTable))&amp;"/"&amp;INDIRECT(ADDRESS(147+5*12+RIGHT(AG20,2)-2,5,,,PatchTable))&amp;"/"&amp;INDIRECT(ADDRESS(147+5*12+RIGHT(AG20,2)-2,6,,,PatchTable))&amp;"]"</f>
        <v>[turano/Prime712/160/4/RXB04]</v>
      </c>
      <c r="AH25" s="9"/>
      <c r="AI25" s="15" t="str">
        <f aca="true">"["&amp;INDIRECT(ADDRESS(147+5*12+RIGHT(AI20,2),2,,,PatchTable))&amp;"/"&amp;INDIRECT(ADDRESS(147+5*12+RIGHT(AI20,2),3,,,PatchTable))&amp;"/"&amp;INDIRECT(ADDRESS(147+5*12+RIGHT(AI20,2),4,,,PatchTable))&amp;"/"&amp;INDIRECT(ADDRESS(147+5*12+RIGHT(AI20,2),5,,,PatchTable))&amp;"/"&amp;INDIRECT(ADDRESS(147+5*12+RIGHT(AI20,2),6,,,PatchTable))&amp;"]"</f>
        <v>[turano/Prime712/160/4/RXB01]</v>
      </c>
      <c r="AJ25" s="15" t="str">
        <f aca="true">"["&amp;INDIRECT(ADDRESS(147+5*12+RIGHT(AJ20,2)-2,2,,,PatchTable))&amp;"/"&amp;INDIRECT(ADDRESS(147+5*12+RIGHT(AJ20,2)-2,3,,,PatchTable))&amp;"/"&amp;INDIRECT(ADDRESS(147+5*12+RIGHT(AJ20,2)-2,4,,,PatchTable))&amp;"/"&amp;INDIRECT(ADDRESS(147+5*12+RIGHT(AJ20,2)-2,5,,,PatchTable))&amp;"/"&amp;INDIRECT(ADDRESS(147+5*12+RIGHT(AJ20,2)-2,6,,,PatchTable))&amp;"]"</f>
        <v>[turano/Prime712/160/4/RXB02]</v>
      </c>
      <c r="AK25" s="1"/>
      <c r="AL25" s="15" t="str">
        <f aca="true">"["&amp;INDIRECT(ADDRESS(147+3*12+RIGHT(AL20,2),2,,,PatchTable))&amp;"/"&amp;INDIRECT(ADDRESS(147+3*12+RIGHT(AL20,2),3,,,PatchTable))&amp;"/"&amp;INDIRECT(ADDRESS(147+3*12+RIGHT(AL20,2),4,,,PatchTable))&amp;"/"&amp;INDIRECT(ADDRESS(147+3*12+RIGHT(AL20,2),5,,,PatchTable))&amp;"/"&amp;INDIRECT(ADDRESS(147+3*12+RIGHT(AL20,2),6,,,PatchTable))&amp;"]"</f>
        <v>[turano/Prime712/161/6/RXA11]</v>
      </c>
      <c r="AM25" s="15" t="str">
        <f aca="true">"["&amp;INDIRECT(ADDRESS(147+3*12+RIGHT(AM20,2)-2,2,,,PatchTable))&amp;"/"&amp;INDIRECT(ADDRESS(147+3*12+RIGHT(AM20,2)-2,3,,,PatchTable))&amp;"/"&amp;INDIRECT(ADDRESS(147+3*12+RIGHT(AM20,2)-2,4,,,PatchTable))&amp;"/"&amp;INDIRECT(ADDRESS(147+3*12+RIGHT(AM20,2)-2,5,,,PatchTable))&amp;"/"&amp;INDIRECT(ADDRESS(147+3*12+RIGHT(AM20,2)-2,6,,,PatchTable))&amp;"]"</f>
        <v>[turano/Prime712/161/6/RXA12]</v>
      </c>
      <c r="AN25" s="9"/>
      <c r="AO25" s="15" t="str">
        <f aca="true">"["&amp;INDIRECT(ADDRESS(147+3*12+RIGHT(AO20,2),2,,,PatchTable))&amp;"/"&amp;INDIRECT(ADDRESS(147+3*12+RIGHT(AO20,2),3,,,PatchTable))&amp;"/"&amp;INDIRECT(ADDRESS(147+3*12+RIGHT(AO20,2),4,,,PatchTable))&amp;"/"&amp;INDIRECT(ADDRESS(147+3*12+RIGHT(AO20,2),5,,,PatchTable))&amp;"/"&amp;INDIRECT(ADDRESS(147+3*12+RIGHT(AO20,2),6,,,PatchTable))&amp;"]"</f>
        <v>[turano/Prime712/161/6/RXA09]</v>
      </c>
      <c r="AP25" s="15" t="str">
        <f aca="true">"["&amp;INDIRECT(ADDRESS(147+3*12+RIGHT(AP20,2)-2,2,,,PatchTable))&amp;"/"&amp;INDIRECT(ADDRESS(147+3*12+RIGHT(AP20,2)-2,3,,,PatchTable))&amp;"/"&amp;INDIRECT(ADDRESS(147+3*12+RIGHT(AP20,2)-2,4,,,PatchTable))&amp;"/"&amp;INDIRECT(ADDRESS(147+3*12+RIGHT(AP20,2)-2,5,,,PatchTable))&amp;"/"&amp;INDIRECT(ADDRESS(147+3*12+RIGHT(AP20,2)-2,6,,,PatchTable))&amp;"]"</f>
        <v>[turano/Prime712/161/6/RXA10]</v>
      </c>
      <c r="AQ25" s="9"/>
      <c r="AR25" s="15" t="str">
        <f aca="true">"["&amp;INDIRECT(ADDRESS(147+3*12+RIGHT(AR20,2),2,,,PatchTable))&amp;"/"&amp;INDIRECT(ADDRESS(147+3*12+RIGHT(AR20,2),3,,,PatchTable))&amp;"/"&amp;INDIRECT(ADDRESS(147+3*12+RIGHT(AR20,2),4,,,PatchTable))&amp;"/"&amp;INDIRECT(ADDRESS(147+3*12+RIGHT(AR20,2),5,,,PatchTable))&amp;"/"&amp;INDIRECT(ADDRESS(147+3*12+RIGHT(AR20,2),6,,,PatchTable))&amp;"]"</f>
        <v>[turano/Prime712/161/6/RXA07]</v>
      </c>
      <c r="AS25" s="15" t="str">
        <f aca="true">"["&amp;INDIRECT(ADDRESS(147+3*12+RIGHT(AS20,2)-2,2,,,PatchTable))&amp;"/"&amp;INDIRECT(ADDRESS(147+3*12+RIGHT(AS20,2)-2,3,,,PatchTable))&amp;"/"&amp;INDIRECT(ADDRESS(147+3*12+RIGHT(AS20,2)-2,4,,,PatchTable))&amp;"/"&amp;INDIRECT(ADDRESS(147+3*12+RIGHT(AS20,2)-2,5,,,PatchTable))&amp;"/"&amp;INDIRECT(ADDRESS(147+3*12+RIGHT(AS20,2)-2,6,,,PatchTable))&amp;"]"</f>
        <v>[turano/Prime712/161/6/RXA08]</v>
      </c>
      <c r="AT25" s="9"/>
      <c r="AU25" s="15" t="str">
        <f aca="true">"["&amp;INDIRECT(ADDRESS(147+3*12+RIGHT(AU20,2),2,,,PatchTable))&amp;"/"&amp;INDIRECT(ADDRESS(147+3*12+RIGHT(AU20,2),3,,,PatchTable))&amp;"/"&amp;INDIRECT(ADDRESS(147+3*12+RIGHT(AU20,2),4,,,PatchTable))&amp;"/"&amp;INDIRECT(ADDRESS(147+3*12+RIGHT(AU20,2),5,,,PatchTable))&amp;"/"&amp;INDIRECT(ADDRESS(147+3*12+RIGHT(AU20,2),6,,,PatchTable))&amp;"]"</f>
        <v>[turano/Prime712/161/6/RXA05]</v>
      </c>
      <c r="AV25" s="15" t="str">
        <f aca="true">"["&amp;INDIRECT(ADDRESS(147+3*12+RIGHT(AV20,2)-2,2,,,PatchTable))&amp;"/"&amp;INDIRECT(ADDRESS(147+3*12+RIGHT(AV20,2)-2,3,,,PatchTable))&amp;"/"&amp;INDIRECT(ADDRESS(147+3*12+RIGHT(AV20,2)-2,4,,,PatchTable))&amp;"/"&amp;INDIRECT(ADDRESS(147+3*12+RIGHT(AV20,2)-2,5,,,PatchTable))&amp;"/"&amp;INDIRECT(ADDRESS(147+3*12+RIGHT(AV20,2)-2,6,,,PatchTable))&amp;"]"</f>
        <v>[turano/Prime712/161/6/RXA06]</v>
      </c>
      <c r="AW25" s="9"/>
      <c r="AX25" s="15" t="str">
        <f aca="true">"["&amp;INDIRECT(ADDRESS(147+3*12+RIGHT(AX20,2),2,,,PatchTable))&amp;"/"&amp;INDIRECT(ADDRESS(147+3*12+RIGHT(AX20,2),3,,,PatchTable))&amp;"/"&amp;INDIRECT(ADDRESS(147+3*12+RIGHT(AX20,2),4,,,PatchTable))&amp;"/"&amp;INDIRECT(ADDRESS(147+3*12+RIGHT(AX20,2),5,,,PatchTable))&amp;"/"&amp;INDIRECT(ADDRESS(147+3*12+RIGHT(AX20,2),6,,,PatchTable))&amp;"]"</f>
        <v>[turano/Prime712/161/6/RXA03]</v>
      </c>
      <c r="AY25" s="15" t="str">
        <f aca="true">"["&amp;INDIRECT(ADDRESS(147+3*12+RIGHT(AY20,2)-2,2,,,PatchTable))&amp;"/"&amp;INDIRECT(ADDRESS(147+3*12+RIGHT(AY20,2)-2,3,,,PatchTable))&amp;"/"&amp;INDIRECT(ADDRESS(147+3*12+RIGHT(AY20,2)-2,4,,,PatchTable))&amp;"/"&amp;INDIRECT(ADDRESS(147+3*12+RIGHT(AY20,2)-2,5,,,PatchTable))&amp;"/"&amp;INDIRECT(ADDRESS(147+3*12+RIGHT(AY20,2)-2,6,,,PatchTable))&amp;"]"</f>
        <v>[turano/Prime712/161/6/RXA04]</v>
      </c>
      <c r="AZ25" s="9"/>
      <c r="BA25" s="15" t="str">
        <f aca="true">"["&amp;INDIRECT(ADDRESS(147+3*12+RIGHT(BA20,2),2,,,PatchTable))&amp;"/"&amp;INDIRECT(ADDRESS(147+3*12+RIGHT(BA20,2),3,,,PatchTable))&amp;"/"&amp;INDIRECT(ADDRESS(147+3*12+RIGHT(BA20,2),4,,,PatchTable))&amp;"/"&amp;INDIRECT(ADDRESS(147+3*12+RIGHT(BA20,2),5,,,PatchTable))&amp;"/"&amp;INDIRECT(ADDRESS(147+3*12+RIGHT(BA20,2),6,,,PatchTable))&amp;"]"</f>
        <v>[turano/Prime712/161/6/RXA01]</v>
      </c>
      <c r="BB25" s="15" t="str">
        <f aca="true">"["&amp;INDIRECT(ADDRESS(147+3*12+RIGHT(BB20,2)-2,2,,,PatchTable))&amp;"/"&amp;INDIRECT(ADDRESS(147+3*12+RIGHT(BB20,2)-2,3,,,PatchTable))&amp;"/"&amp;INDIRECT(ADDRESS(147+3*12+RIGHT(BB20,2)-2,4,,,PatchTable))&amp;"/"&amp;INDIRECT(ADDRESS(147+3*12+RIGHT(BB20,2)-2,5,,,PatchTable))&amp;"/"&amp;INDIRECT(ADDRESS(147+3*12+RIGHT(BB20,2)-2,6,,,PatchTable))&amp;"]"</f>
        <v>[turano/Prime712/161/6/RXA02]</v>
      </c>
      <c r="BC25" s="9"/>
      <c r="BD25" s="15" t="str">
        <f aca="true">"["&amp;INDIRECT(ADDRESS(147+1*12+RIGHT(BD20,2),2,,,PatchTable))&amp;"/"&amp;INDIRECT(ADDRESS(147+1*12+RIGHT(BD20,2),3,,,PatchTable))&amp;"/"&amp;INDIRECT(ADDRESS(147+1*12+RIGHT(BD20,2),4,,,PatchTable))&amp;"/"&amp;INDIRECT(ADDRESS(147+1*12+RIGHT(BD20,2),5,,,PatchTable))&amp;"/"&amp;INDIRECT(ADDRESS(147+1*12+RIGHT(BD20,2),6,,,PatchTable))&amp;"]"</f>
        <v>[turano/Prime712/160/4/RXA11]</v>
      </c>
      <c r="BE25" s="15" t="str">
        <f aca="true">"["&amp;INDIRECT(ADDRESS(147+1*12+RIGHT(BE20,2)-2,2,,,PatchTable))&amp;"/"&amp;INDIRECT(ADDRESS(147+1*12+RIGHT(BE20,2)-2,3,,,PatchTable))&amp;"/"&amp;INDIRECT(ADDRESS(147+1*12+RIGHT(BE20,2)-2,4,,,PatchTable))&amp;"/"&amp;INDIRECT(ADDRESS(147+1*12+RIGHT(BE20,2)-2,5,,,PatchTable))&amp;"/"&amp;INDIRECT(ADDRESS(147+1*12+RIGHT(BE20,2)-2,6,,,PatchTable))&amp;"]"</f>
        <v>[turano/Prime712/160/4/RXA12]</v>
      </c>
      <c r="BF25" s="9"/>
      <c r="BG25" s="15" t="str">
        <f aca="true">"["&amp;INDIRECT(ADDRESS(147+1*12+RIGHT(BG20,2),2,,,PatchTable))&amp;"/"&amp;INDIRECT(ADDRESS(147+1*12+RIGHT(BG20,2),3,,,PatchTable))&amp;"/"&amp;INDIRECT(ADDRESS(147+1*12+RIGHT(BG20,2),4,,,PatchTable))&amp;"/"&amp;INDIRECT(ADDRESS(147+1*12+RIGHT(BG20,2),5,,,PatchTable))&amp;"/"&amp;INDIRECT(ADDRESS(147+1*12+RIGHT(BG20,2),6,,,PatchTable))&amp;"]"</f>
        <v>[turano/Prime712/160/4/RXA09]</v>
      </c>
      <c r="BH25" s="15" t="str">
        <f aca="true">"["&amp;INDIRECT(ADDRESS(147+1*12+RIGHT(BH20,2)-2,2,,,PatchTable))&amp;"/"&amp;INDIRECT(ADDRESS(147+1*12+RIGHT(BH20,2)-2,3,,,PatchTable))&amp;"/"&amp;INDIRECT(ADDRESS(147+1*12+RIGHT(BH20,2)-2,4,,,PatchTable))&amp;"/"&amp;INDIRECT(ADDRESS(147+1*12+RIGHT(BH20,2)-2,5,,,PatchTable))&amp;"/"&amp;INDIRECT(ADDRESS(147+1*12+RIGHT(BH20,2)-2,6,,,PatchTable))&amp;"]"</f>
        <v>[turano/Prime712/160/4/RXA10]</v>
      </c>
      <c r="BI25" s="9"/>
      <c r="BJ25" s="15" t="str">
        <f aca="true">"["&amp;INDIRECT(ADDRESS(147+1*12+RIGHT(BJ20,2),2,,,PatchTable))&amp;"/"&amp;INDIRECT(ADDRESS(147+1*12+RIGHT(BJ20,2),3,,,PatchTable))&amp;"/"&amp;INDIRECT(ADDRESS(147+1*12+RIGHT(BJ20,2),4,,,PatchTable))&amp;"/"&amp;INDIRECT(ADDRESS(147+1*12+RIGHT(BJ20,2),5,,,PatchTable))&amp;"/"&amp;INDIRECT(ADDRESS(147+1*12+RIGHT(BJ20,2),6,,,PatchTable))&amp;"]"</f>
        <v>[turano/Prime712/160/4/RXA07]</v>
      </c>
      <c r="BK25" s="15" t="str">
        <f aca="true">"["&amp;INDIRECT(ADDRESS(147+1*12+RIGHT(BK20,2)-2,2,,,PatchTable))&amp;"/"&amp;INDIRECT(ADDRESS(147+1*12+RIGHT(BK20,2)-2,3,,,PatchTable))&amp;"/"&amp;INDIRECT(ADDRESS(147+1*12+RIGHT(BK20,2)-2,4,,,PatchTable))&amp;"/"&amp;INDIRECT(ADDRESS(147+1*12+RIGHT(BK20,2)-2,5,,,PatchTable))&amp;"/"&amp;INDIRECT(ADDRESS(147+1*12+RIGHT(BK20,2)-2,6,,,PatchTable))&amp;"]"</f>
        <v>[turano/Prime712/160/4/RXA08]</v>
      </c>
      <c r="BL25" s="9"/>
      <c r="BM25" s="15" t="str">
        <f aca="true">"["&amp;INDIRECT(ADDRESS(147+1*12+RIGHT(BM20,2),2,,,PatchTable))&amp;"/"&amp;INDIRECT(ADDRESS(147+1*12+RIGHT(BM20,2),3,,,PatchTable))&amp;"/"&amp;INDIRECT(ADDRESS(147+1*12+RIGHT(BM20,2),4,,,PatchTable))&amp;"/"&amp;INDIRECT(ADDRESS(147+1*12+RIGHT(BM20,2),5,,,PatchTable))&amp;"/"&amp;INDIRECT(ADDRESS(147+1*12+RIGHT(BM20,2),6,,,PatchTable))&amp;"]"</f>
        <v>[turano/Prime712/160/4/RXA05]</v>
      </c>
      <c r="BN25" s="15" t="str">
        <f aca="true">"["&amp;INDIRECT(ADDRESS(147+1*12+RIGHT(BN20,2)-2,2,,,PatchTable))&amp;"/"&amp;INDIRECT(ADDRESS(147+1*12+RIGHT(BN20,2)-2,3,,,PatchTable))&amp;"/"&amp;INDIRECT(ADDRESS(147+1*12+RIGHT(BN20,2)-2,4,,,PatchTable))&amp;"/"&amp;INDIRECT(ADDRESS(147+1*12+RIGHT(BN20,2)-2,5,,,PatchTable))&amp;"/"&amp;INDIRECT(ADDRESS(147+1*12+RIGHT(BN20,2)-2,6,,,PatchTable))&amp;"]"</f>
        <v>[turano/Prime712/160/4/RXA06]</v>
      </c>
      <c r="BO25" s="9"/>
      <c r="BP25" s="15" t="str">
        <f aca="true">"["&amp;INDIRECT(ADDRESS(147+1*12+RIGHT(BP20,2),2,,,PatchTable))&amp;"/"&amp;INDIRECT(ADDRESS(147+1*12+RIGHT(BP20,2),3,,,PatchTable))&amp;"/"&amp;INDIRECT(ADDRESS(147+1*12+RIGHT(BP20,2),4,,,PatchTable))&amp;"/"&amp;INDIRECT(ADDRESS(147+1*12+RIGHT(BP20,2),5,,,PatchTable))&amp;"/"&amp;INDIRECT(ADDRESS(147+1*12+RIGHT(BP20,2),6,,,PatchTable))&amp;"]"</f>
        <v>[turano/Prime712/160/4/RXA03]</v>
      </c>
      <c r="BQ25" s="15" t="str">
        <f aca="true">"["&amp;INDIRECT(ADDRESS(147+1*12+RIGHT(BQ20,2)-2,2,,,PatchTable))&amp;"/"&amp;INDIRECT(ADDRESS(147+1*12+RIGHT(BQ20,2)-2,3,,,PatchTable))&amp;"/"&amp;INDIRECT(ADDRESS(147+1*12+RIGHT(BQ20,2)-2,4,,,PatchTable))&amp;"/"&amp;INDIRECT(ADDRESS(147+1*12+RIGHT(BQ20,2)-2,5,,,PatchTable))&amp;"/"&amp;INDIRECT(ADDRESS(147+1*12+RIGHT(BQ20,2)-2,6,,,PatchTable))&amp;"]"</f>
        <v>[turano/Prime712/160/4/RXA04]</v>
      </c>
      <c r="BR25" s="9"/>
      <c r="BS25" s="15" t="str">
        <f aca="true">"["&amp;INDIRECT(ADDRESS(147+1*12+RIGHT(BS20,2),2,,,PatchTable))&amp;"/"&amp;INDIRECT(ADDRESS(147+1*12+RIGHT(BS20,2),3,,,PatchTable))&amp;"/"&amp;INDIRECT(ADDRESS(147+1*12+RIGHT(BS20,2),4,,,PatchTable))&amp;"/"&amp;INDIRECT(ADDRESS(147+1*12+RIGHT(BS20,2),5,,,PatchTable))&amp;"/"&amp;INDIRECT(ADDRESS(147+1*12+RIGHT(BS20,2),6,,,PatchTable))&amp;"]"</f>
        <v>[turano/Prime712/160/4/RXA01]</v>
      </c>
      <c r="BT25" s="15" t="str">
        <f aca="true">"["&amp;INDIRECT(ADDRESS(147+1*12+RIGHT(BT20,2)-2,2,,,PatchTable))&amp;"/"&amp;INDIRECT(ADDRESS(147+1*12+RIGHT(BT20,2)-2,3,,,PatchTable))&amp;"/"&amp;INDIRECT(ADDRESS(147+1*12+RIGHT(BT20,2)-2,4,,,PatchTable))&amp;"/"&amp;INDIRECT(ADDRESS(147+1*12+RIGHT(BT20,2)-2,5,,,PatchTable))&amp;"/"&amp;INDIRECT(ADDRESS(147+1*12+RIGHT(BT20,2)-2,6,,,PatchTable))&amp;"]"</f>
        <v>[turano/Prime712/160/4/RXA02]</v>
      </c>
      <c r="BU25" s="1"/>
    </row>
    <row r="26" customFormat="false" ht="14.4" hidden="false" customHeight="fals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44" customFormat="false" ht="14.4" hidden="false" customHeight="false" outlineLevel="0" collapsed="false">
      <c r="B44" s="19" t="str">
        <f aca="false">"PP-18Feb2021"</f>
        <v>PP-18Feb2021</v>
      </c>
      <c r="C44" s="19"/>
      <c r="D44" s="19"/>
      <c r="E44" s="19"/>
      <c r="F44" s="19"/>
      <c r="G44" s="19"/>
      <c r="H44" s="19"/>
      <c r="I44" s="19"/>
    </row>
  </sheetData>
  <mergeCells count="101">
    <mergeCell ref="B2:C2"/>
    <mergeCell ref="E2:F2"/>
    <mergeCell ref="H2:I2"/>
    <mergeCell ref="K2:L2"/>
    <mergeCell ref="N2:O2"/>
    <mergeCell ref="Q2:R2"/>
    <mergeCell ref="T2:U2"/>
    <mergeCell ref="W2:X2"/>
    <mergeCell ref="Z2:AA2"/>
    <mergeCell ref="AC2:AD2"/>
    <mergeCell ref="AF2:AG2"/>
    <mergeCell ref="AI2:AJ2"/>
    <mergeCell ref="AL2:AM2"/>
    <mergeCell ref="AO2:AP2"/>
    <mergeCell ref="AR2:AS2"/>
    <mergeCell ref="AU2:AV2"/>
    <mergeCell ref="AX2:AY2"/>
    <mergeCell ref="BA2:BB2"/>
    <mergeCell ref="BD2:BE2"/>
    <mergeCell ref="BG2:BH2"/>
    <mergeCell ref="BJ2:BK2"/>
    <mergeCell ref="BM2:BN2"/>
    <mergeCell ref="BP2:BQ2"/>
    <mergeCell ref="BS2:BT2"/>
    <mergeCell ref="A3:A4"/>
    <mergeCell ref="A6:A7"/>
    <mergeCell ref="B6:C6"/>
    <mergeCell ref="E6:F6"/>
    <mergeCell ref="H6:I6"/>
    <mergeCell ref="K6:L6"/>
    <mergeCell ref="N6:O6"/>
    <mergeCell ref="Q6:R6"/>
    <mergeCell ref="T6:U6"/>
    <mergeCell ref="W6:X6"/>
    <mergeCell ref="Z6:AA6"/>
    <mergeCell ref="AC6:AD6"/>
    <mergeCell ref="AF6:AG6"/>
    <mergeCell ref="AI6:AJ6"/>
    <mergeCell ref="AL6:AM6"/>
    <mergeCell ref="AO6:AP6"/>
    <mergeCell ref="AR6:AS6"/>
    <mergeCell ref="AU6:AV6"/>
    <mergeCell ref="AX6:AY6"/>
    <mergeCell ref="BA6:BB6"/>
    <mergeCell ref="BD6:BE6"/>
    <mergeCell ref="BG6:BH6"/>
    <mergeCell ref="BJ6:BK6"/>
    <mergeCell ref="BM6:BN6"/>
    <mergeCell ref="BP6:BQ6"/>
    <mergeCell ref="BS6:BT6"/>
    <mergeCell ref="B9:C9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AF9:AG9"/>
    <mergeCell ref="AI9:AJ9"/>
    <mergeCell ref="AL9:AM9"/>
    <mergeCell ref="AO9:AP9"/>
    <mergeCell ref="AR9:AS9"/>
    <mergeCell ref="AU9:AV9"/>
    <mergeCell ref="AX9:AY9"/>
    <mergeCell ref="BA9:BB9"/>
    <mergeCell ref="BD9:BE9"/>
    <mergeCell ref="BG9:BH9"/>
    <mergeCell ref="BJ9:BK9"/>
    <mergeCell ref="BM9:BN9"/>
    <mergeCell ref="BP9:BQ9"/>
    <mergeCell ref="BS9:BT9"/>
    <mergeCell ref="B11:C11"/>
    <mergeCell ref="E11:F11"/>
    <mergeCell ref="H11:I11"/>
    <mergeCell ref="K11:L11"/>
    <mergeCell ref="N11:O11"/>
    <mergeCell ref="Q11:R11"/>
    <mergeCell ref="T11:U11"/>
    <mergeCell ref="W11:X11"/>
    <mergeCell ref="Z11:AA11"/>
    <mergeCell ref="AC11:AD11"/>
    <mergeCell ref="AF11:AG11"/>
    <mergeCell ref="AI11:AJ11"/>
    <mergeCell ref="AL11:AM11"/>
    <mergeCell ref="AO11:AP11"/>
    <mergeCell ref="AR11:AS11"/>
    <mergeCell ref="AU11:AV11"/>
    <mergeCell ref="AX11:AY11"/>
    <mergeCell ref="BA11:BB11"/>
    <mergeCell ref="BD11:BE11"/>
    <mergeCell ref="BG11:BH11"/>
    <mergeCell ref="BJ11:BK11"/>
    <mergeCell ref="BM11:BN11"/>
    <mergeCell ref="BP11:BQ11"/>
    <mergeCell ref="BS11:BT11"/>
    <mergeCell ref="A12:A13"/>
    <mergeCell ref="A15:A16"/>
    <mergeCell ref="B44:I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L2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120" activePane="bottomLeft" state="frozen"/>
      <selection pane="topLeft" activeCell="A1" activeCellId="0" sqref="A1"/>
      <selection pane="bottomLeft" activeCell="O66" activeCellId="0" sqref="O66"/>
    </sheetView>
  </sheetViews>
  <sheetFormatPr defaultColWidth="8.5390625" defaultRowHeight="14.4" zeroHeight="false" outlineLevelRow="0" outlineLevelCol="0"/>
  <cols>
    <col collapsed="false" customWidth="true" hidden="false" outlineLevel="0" max="2" min="2" style="0" width="11.39"/>
    <col collapsed="false" customWidth="true" hidden="false" outlineLevel="0" max="4" min="3" style="0" width="9.15"/>
    <col collapsed="false" customWidth="true" hidden="false" outlineLevel="0" max="5" min="5" style="0" width="7.75"/>
    <col collapsed="false" customWidth="true" hidden="false" outlineLevel="0" max="6" min="6" style="0" width="9.18"/>
    <col collapsed="false" customWidth="true" hidden="false" outlineLevel="0" max="7" min="7" style="0" width="8.09"/>
    <col collapsed="false" customWidth="true" hidden="false" outlineLevel="0" max="8" min="8" style="0" width="8.85"/>
    <col collapsed="false" customWidth="true" hidden="false" outlineLevel="0" max="9" min="9" style="0" width="10.51"/>
    <col collapsed="false" customWidth="true" hidden="false" outlineLevel="0" max="10" min="10" style="20" width="9.15"/>
    <col collapsed="false" customWidth="true" hidden="false" outlineLevel="0" max="11" min="11" style="20" width="27.84"/>
    <col collapsed="false" customWidth="true" hidden="false" outlineLevel="0" max="12" min="12" style="20" width="25.05"/>
  </cols>
  <sheetData>
    <row r="1" customFormat="false" ht="14.7" hidden="false" customHeight="false" outlineLevel="0" collapsed="false"/>
    <row r="2" customFormat="false" ht="15" hidden="false" customHeight="false" outlineLevel="0" collapsed="false">
      <c r="B2" s="21" t="s">
        <v>13</v>
      </c>
      <c r="C2" s="22" t="s">
        <v>14</v>
      </c>
      <c r="D2" s="22" t="s">
        <v>15</v>
      </c>
      <c r="E2" s="22" t="s">
        <v>16</v>
      </c>
      <c r="F2" s="23" t="s">
        <v>17</v>
      </c>
      <c r="G2" s="24" t="s">
        <v>18</v>
      </c>
      <c r="H2" s="25" t="s">
        <v>19</v>
      </c>
      <c r="I2" s="25" t="s">
        <v>20</v>
      </c>
      <c r="J2" s="26" t="s">
        <v>21</v>
      </c>
      <c r="K2" s="27" t="s">
        <v>22</v>
      </c>
      <c r="L2" s="27" t="s">
        <v>23</v>
      </c>
    </row>
    <row r="3" customFormat="false" ht="14.7" hidden="false" customHeight="true" outlineLevel="0" collapsed="false">
      <c r="B3" s="28" t="s">
        <v>24</v>
      </c>
      <c r="C3" s="28" t="s">
        <v>25</v>
      </c>
      <c r="D3" s="28" t="n">
        <v>3</v>
      </c>
      <c r="E3" s="28"/>
      <c r="F3" s="28" t="s">
        <v>26</v>
      </c>
      <c r="G3" s="29" t="n">
        <v>46</v>
      </c>
      <c r="H3" s="30" t="n">
        <v>1</v>
      </c>
      <c r="I3" s="30" t="s">
        <v>27</v>
      </c>
      <c r="J3" s="31" t="n">
        <v>1</v>
      </c>
      <c r="K3" s="32" t="s">
        <v>28</v>
      </c>
      <c r="L3" s="32" t="s">
        <v>29</v>
      </c>
    </row>
    <row r="4" customFormat="false" ht="13.8" hidden="false" customHeight="false" outlineLevel="0" collapsed="false">
      <c r="B4" s="33" t="s">
        <v>24</v>
      </c>
      <c r="C4" s="33" t="s">
        <v>25</v>
      </c>
      <c r="D4" s="33" t="n">
        <v>3</v>
      </c>
      <c r="E4" s="33"/>
      <c r="F4" s="33" t="str">
        <f aca="false">SUBSTITUTE(F3,"RX", "TX")</f>
        <v>TXA01</v>
      </c>
      <c r="G4" s="34" t="n">
        <v>46</v>
      </c>
      <c r="H4" s="35" t="n">
        <v>1</v>
      </c>
      <c r="I4" s="35" t="s">
        <v>27</v>
      </c>
      <c r="J4" s="36" t="n">
        <v>1</v>
      </c>
      <c r="K4" s="37" t="s">
        <v>30</v>
      </c>
      <c r="L4" s="37" t="s">
        <v>29</v>
      </c>
    </row>
    <row r="5" customFormat="false" ht="13.8" hidden="false" customHeight="false" outlineLevel="0" collapsed="false">
      <c r="B5" s="33" t="s">
        <v>24</v>
      </c>
      <c r="C5" s="33" t="s">
        <v>25</v>
      </c>
      <c r="D5" s="33" t="n">
        <v>3</v>
      </c>
      <c r="E5" s="33"/>
      <c r="F5" s="33" t="str">
        <f aca="false">LEFT(F3,3)&amp;TEXT(RIGHT(F3,2)+1,"#00")</f>
        <v>RXA02</v>
      </c>
      <c r="G5" s="34" t="n">
        <v>46</v>
      </c>
      <c r="H5" s="35" t="n">
        <v>1</v>
      </c>
      <c r="I5" s="35" t="s">
        <v>27</v>
      </c>
      <c r="J5" s="36" t="n">
        <f aca="false">J3+1</f>
        <v>2</v>
      </c>
      <c r="K5" s="38" t="s">
        <v>31</v>
      </c>
      <c r="L5" s="38" t="s">
        <v>29</v>
      </c>
    </row>
    <row r="6" customFormat="false" ht="13.8" hidden="false" customHeight="false" outlineLevel="0" collapsed="false">
      <c r="B6" s="33" t="s">
        <v>24</v>
      </c>
      <c r="C6" s="33" t="s">
        <v>25</v>
      </c>
      <c r="D6" s="33" t="n">
        <v>3</v>
      </c>
      <c r="E6" s="33"/>
      <c r="F6" s="33" t="str">
        <f aca="false">LEFT(F4,3)&amp;TEXT(RIGHT(F4,2)+1,"#00")</f>
        <v>TXA02</v>
      </c>
      <c r="G6" s="34" t="n">
        <v>46</v>
      </c>
      <c r="H6" s="35" t="n">
        <v>1</v>
      </c>
      <c r="I6" s="35" t="s">
        <v>27</v>
      </c>
      <c r="J6" s="36" t="n">
        <f aca="false">J4+1</f>
        <v>2</v>
      </c>
      <c r="K6" s="38" t="s">
        <v>32</v>
      </c>
      <c r="L6" s="38" t="s">
        <v>29</v>
      </c>
    </row>
    <row r="7" customFormat="false" ht="13.8" hidden="false" customHeight="false" outlineLevel="0" collapsed="false">
      <c r="B7" s="33" t="s">
        <v>24</v>
      </c>
      <c r="C7" s="33" t="s">
        <v>25</v>
      </c>
      <c r="D7" s="33" t="n">
        <v>3</v>
      </c>
      <c r="E7" s="33"/>
      <c r="F7" s="33" t="str">
        <f aca="false">LEFT(F5,3)&amp;TEXT(RIGHT(F5,2)+1,"#00")</f>
        <v>RXA03</v>
      </c>
      <c r="G7" s="34" t="n">
        <v>46</v>
      </c>
      <c r="H7" s="35" t="n">
        <v>1</v>
      </c>
      <c r="I7" s="35" t="s">
        <v>27</v>
      </c>
      <c r="J7" s="36" t="n">
        <f aca="false">J5+1</f>
        <v>3</v>
      </c>
      <c r="K7" s="38" t="s">
        <v>33</v>
      </c>
      <c r="L7" s="38" t="s">
        <v>29</v>
      </c>
    </row>
    <row r="8" customFormat="false" ht="13.8" hidden="false" customHeight="false" outlineLevel="0" collapsed="false">
      <c r="B8" s="33" t="s">
        <v>24</v>
      </c>
      <c r="C8" s="33" t="s">
        <v>25</v>
      </c>
      <c r="D8" s="33" t="n">
        <v>3</v>
      </c>
      <c r="E8" s="33"/>
      <c r="F8" s="33" t="str">
        <f aca="false">LEFT(F6,3)&amp;TEXT(RIGHT(F6,2)+1,"#00")</f>
        <v>TXA03</v>
      </c>
      <c r="G8" s="34" t="n">
        <v>46</v>
      </c>
      <c r="H8" s="35" t="n">
        <v>1</v>
      </c>
      <c r="I8" s="35" t="s">
        <v>27</v>
      </c>
      <c r="J8" s="36" t="n">
        <f aca="false">J6+1</f>
        <v>3</v>
      </c>
      <c r="K8" s="38" t="s">
        <v>34</v>
      </c>
      <c r="L8" s="38" t="s">
        <v>29</v>
      </c>
    </row>
    <row r="9" customFormat="false" ht="13.8" hidden="false" customHeight="false" outlineLevel="0" collapsed="false">
      <c r="B9" s="33" t="s">
        <v>24</v>
      </c>
      <c r="C9" s="33" t="s">
        <v>25</v>
      </c>
      <c r="D9" s="33" t="n">
        <v>3</v>
      </c>
      <c r="E9" s="33"/>
      <c r="F9" s="33" t="str">
        <f aca="false">LEFT(F7,3)&amp;TEXT(RIGHT(F7,2)+1,"#00")</f>
        <v>RXA04</v>
      </c>
      <c r="G9" s="34" t="n">
        <v>46</v>
      </c>
      <c r="H9" s="35" t="n">
        <v>1</v>
      </c>
      <c r="I9" s="35" t="s">
        <v>27</v>
      </c>
      <c r="J9" s="36" t="n">
        <f aca="false">J7+1</f>
        <v>4</v>
      </c>
      <c r="K9" s="38" t="s">
        <v>35</v>
      </c>
      <c r="L9" s="38" t="s">
        <v>29</v>
      </c>
    </row>
    <row r="10" customFormat="false" ht="13.8" hidden="false" customHeight="false" outlineLevel="0" collapsed="false">
      <c r="B10" s="33" t="s">
        <v>24</v>
      </c>
      <c r="C10" s="33" t="s">
        <v>25</v>
      </c>
      <c r="D10" s="33" t="n">
        <v>3</v>
      </c>
      <c r="E10" s="33"/>
      <c r="F10" s="33" t="str">
        <f aca="false">LEFT(F8,3)&amp;TEXT(RIGHT(F8,2)+1,"#00")</f>
        <v>TXA04</v>
      </c>
      <c r="G10" s="34" t="n">
        <v>46</v>
      </c>
      <c r="H10" s="35" t="n">
        <v>1</v>
      </c>
      <c r="I10" s="35" t="s">
        <v>27</v>
      </c>
      <c r="J10" s="36" t="n">
        <f aca="false">J8+1</f>
        <v>4</v>
      </c>
      <c r="K10" s="38" t="s">
        <v>36</v>
      </c>
      <c r="L10" s="38" t="s">
        <v>29</v>
      </c>
    </row>
    <row r="11" customFormat="false" ht="14.4" hidden="false" customHeight="false" outlineLevel="0" collapsed="false">
      <c r="B11" s="33" t="s">
        <v>24</v>
      </c>
      <c r="C11" s="33" t="s">
        <v>25</v>
      </c>
      <c r="D11" s="33" t="n">
        <v>3</v>
      </c>
      <c r="E11" s="33"/>
      <c r="F11" s="33" t="str">
        <f aca="false">LEFT(F9,3)&amp;TEXT(RIGHT(F9,2)+1,"#00")</f>
        <v>RXA05</v>
      </c>
      <c r="G11" s="34" t="n">
        <v>46</v>
      </c>
      <c r="H11" s="35" t="n">
        <v>1</v>
      </c>
      <c r="I11" s="35" t="s">
        <v>27</v>
      </c>
      <c r="J11" s="36" t="n">
        <f aca="false">J9+1</f>
        <v>5</v>
      </c>
      <c r="K11" s="37"/>
      <c r="L11" s="37"/>
    </row>
    <row r="12" customFormat="false" ht="14.4" hidden="false" customHeight="false" outlineLevel="0" collapsed="false">
      <c r="B12" s="33" t="s">
        <v>24</v>
      </c>
      <c r="C12" s="33" t="s">
        <v>25</v>
      </c>
      <c r="D12" s="33" t="n">
        <v>3</v>
      </c>
      <c r="E12" s="33"/>
      <c r="F12" s="33" t="str">
        <f aca="false">LEFT(F10,3)&amp;TEXT(RIGHT(F10,2)+1,"#00")</f>
        <v>TXA05</v>
      </c>
      <c r="G12" s="34" t="n">
        <v>46</v>
      </c>
      <c r="H12" s="35" t="n">
        <v>1</v>
      </c>
      <c r="I12" s="35" t="s">
        <v>27</v>
      </c>
      <c r="J12" s="36" t="n">
        <f aca="false">J10+1</f>
        <v>5</v>
      </c>
      <c r="K12" s="37"/>
      <c r="L12" s="37"/>
    </row>
    <row r="13" customFormat="false" ht="14.4" hidden="false" customHeight="false" outlineLevel="0" collapsed="false">
      <c r="B13" s="33" t="s">
        <v>24</v>
      </c>
      <c r="C13" s="33" t="s">
        <v>25</v>
      </c>
      <c r="D13" s="33" t="n">
        <v>3</v>
      </c>
      <c r="E13" s="33"/>
      <c r="F13" s="33" t="str">
        <f aca="false">LEFT(F11,3)&amp;TEXT(RIGHT(F11,2)+1,"#00")</f>
        <v>RXA06</v>
      </c>
      <c r="G13" s="34" t="n">
        <v>46</v>
      </c>
      <c r="H13" s="35" t="n">
        <v>1</v>
      </c>
      <c r="I13" s="35" t="s">
        <v>27</v>
      </c>
      <c r="J13" s="36" t="n">
        <f aca="false">J11+1</f>
        <v>6</v>
      </c>
      <c r="K13" s="37"/>
      <c r="L13" s="37"/>
    </row>
    <row r="14" customFormat="false" ht="14.4" hidden="false" customHeight="false" outlineLevel="0" collapsed="false">
      <c r="B14" s="33" t="s">
        <v>24</v>
      </c>
      <c r="C14" s="33" t="s">
        <v>25</v>
      </c>
      <c r="D14" s="33" t="n">
        <v>3</v>
      </c>
      <c r="E14" s="33"/>
      <c r="F14" s="33" t="str">
        <f aca="false">LEFT(F12,3)&amp;TEXT(RIGHT(F12,2)+1,"#00")</f>
        <v>TXA06</v>
      </c>
      <c r="G14" s="34" t="n">
        <v>46</v>
      </c>
      <c r="H14" s="35" t="n">
        <v>1</v>
      </c>
      <c r="I14" s="35" t="s">
        <v>27</v>
      </c>
      <c r="J14" s="36" t="n">
        <f aca="false">J12+1</f>
        <v>6</v>
      </c>
      <c r="K14" s="37"/>
      <c r="L14" s="37"/>
    </row>
    <row r="15" customFormat="false" ht="14.4" hidden="false" customHeight="false" outlineLevel="0" collapsed="false">
      <c r="B15" s="33" t="s">
        <v>24</v>
      </c>
      <c r="C15" s="33" t="s">
        <v>25</v>
      </c>
      <c r="D15" s="33" t="n">
        <v>3</v>
      </c>
      <c r="E15" s="33"/>
      <c r="F15" s="33" t="str">
        <f aca="false">LEFT(F13,3)&amp;TEXT(RIGHT(F13,2)+1,"#00")</f>
        <v>RXA07</v>
      </c>
      <c r="G15" s="34" t="n">
        <v>46</v>
      </c>
      <c r="H15" s="35" t="n">
        <v>1</v>
      </c>
      <c r="I15" s="35" t="s">
        <v>27</v>
      </c>
      <c r="J15" s="36" t="n">
        <f aca="false">J13+1</f>
        <v>7</v>
      </c>
      <c r="K15" s="37"/>
      <c r="L15" s="37"/>
    </row>
    <row r="16" customFormat="false" ht="14.4" hidden="false" customHeight="false" outlineLevel="0" collapsed="false">
      <c r="B16" s="33" t="s">
        <v>24</v>
      </c>
      <c r="C16" s="33" t="s">
        <v>25</v>
      </c>
      <c r="D16" s="33" t="n">
        <v>3</v>
      </c>
      <c r="E16" s="33"/>
      <c r="F16" s="33" t="str">
        <f aca="false">LEFT(F14,3)&amp;TEXT(RIGHT(F14,2)+1,"#00")</f>
        <v>TXA07</v>
      </c>
      <c r="G16" s="34" t="n">
        <v>46</v>
      </c>
      <c r="H16" s="35" t="n">
        <v>1</v>
      </c>
      <c r="I16" s="35" t="s">
        <v>27</v>
      </c>
      <c r="J16" s="36" t="n">
        <f aca="false">J14+1</f>
        <v>7</v>
      </c>
      <c r="K16" s="37"/>
      <c r="L16" s="37"/>
    </row>
    <row r="17" customFormat="false" ht="14.4" hidden="false" customHeight="false" outlineLevel="0" collapsed="false">
      <c r="B17" s="33" t="s">
        <v>24</v>
      </c>
      <c r="C17" s="33" t="s">
        <v>25</v>
      </c>
      <c r="D17" s="33" t="n">
        <v>3</v>
      </c>
      <c r="E17" s="33"/>
      <c r="F17" s="33" t="str">
        <f aca="false">LEFT(F15,3)&amp;TEXT(RIGHT(F15,2)+1,"#00")</f>
        <v>RXA08</v>
      </c>
      <c r="G17" s="34" t="n">
        <v>46</v>
      </c>
      <c r="H17" s="35" t="n">
        <v>1</v>
      </c>
      <c r="I17" s="35" t="s">
        <v>27</v>
      </c>
      <c r="J17" s="36" t="n">
        <f aca="false">J15+1</f>
        <v>8</v>
      </c>
      <c r="K17" s="37"/>
      <c r="L17" s="37"/>
    </row>
    <row r="18" customFormat="false" ht="14.4" hidden="false" customHeight="false" outlineLevel="0" collapsed="false">
      <c r="B18" s="33" t="s">
        <v>24</v>
      </c>
      <c r="C18" s="33" t="s">
        <v>25</v>
      </c>
      <c r="D18" s="33" t="n">
        <v>3</v>
      </c>
      <c r="E18" s="33"/>
      <c r="F18" s="33" t="str">
        <f aca="false">LEFT(F16,3)&amp;TEXT(RIGHT(F16,2)+1,"#00")</f>
        <v>TXA08</v>
      </c>
      <c r="G18" s="34" t="n">
        <v>46</v>
      </c>
      <c r="H18" s="35" t="n">
        <v>1</v>
      </c>
      <c r="I18" s="35" t="s">
        <v>27</v>
      </c>
      <c r="J18" s="36" t="n">
        <f aca="false">J16+1</f>
        <v>8</v>
      </c>
      <c r="K18" s="37"/>
      <c r="L18" s="37"/>
    </row>
    <row r="19" customFormat="false" ht="13.8" hidden="false" customHeight="false" outlineLevel="0" collapsed="false">
      <c r="B19" s="33" t="s">
        <v>24</v>
      </c>
      <c r="C19" s="33" t="s">
        <v>25</v>
      </c>
      <c r="D19" s="33" t="n">
        <v>3</v>
      </c>
      <c r="E19" s="33"/>
      <c r="F19" s="33" t="str">
        <f aca="false">LEFT(F17,3)&amp;TEXT(RIGHT(F17,2)+1,"#00")</f>
        <v>RXA09</v>
      </c>
      <c r="G19" s="34" t="n">
        <v>46</v>
      </c>
      <c r="H19" s="35" t="n">
        <v>1</v>
      </c>
      <c r="I19" s="35" t="s">
        <v>27</v>
      </c>
      <c r="J19" s="36" t="n">
        <f aca="false">J17+1</f>
        <v>9</v>
      </c>
      <c r="K19" s="39" t="s">
        <v>37</v>
      </c>
      <c r="L19" s="38" t="s">
        <v>38</v>
      </c>
    </row>
    <row r="20" customFormat="false" ht="13.8" hidden="false" customHeight="false" outlineLevel="0" collapsed="false">
      <c r="B20" s="33" t="s">
        <v>24</v>
      </c>
      <c r="C20" s="33" t="s">
        <v>25</v>
      </c>
      <c r="D20" s="33" t="n">
        <v>3</v>
      </c>
      <c r="E20" s="33"/>
      <c r="F20" s="33" t="str">
        <f aca="false">LEFT(F18,3)&amp;TEXT(RIGHT(F18,2)+1,"#00")</f>
        <v>TXA09</v>
      </c>
      <c r="G20" s="34" t="n">
        <v>46</v>
      </c>
      <c r="H20" s="35" t="n">
        <v>1</v>
      </c>
      <c r="I20" s="35" t="s">
        <v>27</v>
      </c>
      <c r="J20" s="36" t="n">
        <f aca="false">J18+1</f>
        <v>9</v>
      </c>
      <c r="K20" s="37"/>
      <c r="L20" s="38"/>
    </row>
    <row r="21" customFormat="false" ht="13.8" hidden="false" customHeight="false" outlineLevel="0" collapsed="false">
      <c r="B21" s="33" t="s">
        <v>24</v>
      </c>
      <c r="C21" s="33" t="s">
        <v>25</v>
      </c>
      <c r="D21" s="33" t="n">
        <v>3</v>
      </c>
      <c r="E21" s="33"/>
      <c r="F21" s="33" t="str">
        <f aca="false">LEFT(F19,3)&amp;TEXT(RIGHT(F19,2)+1,"#00")</f>
        <v>RXA10</v>
      </c>
      <c r="G21" s="34" t="n">
        <v>46</v>
      </c>
      <c r="H21" s="35" t="n">
        <v>1</v>
      </c>
      <c r="I21" s="35" t="s">
        <v>27</v>
      </c>
      <c r="J21" s="36" t="n">
        <f aca="false">J19+1</f>
        <v>10</v>
      </c>
      <c r="K21" s="40" t="s">
        <v>39</v>
      </c>
      <c r="L21" s="37" t="s">
        <v>38</v>
      </c>
    </row>
    <row r="22" customFormat="false" ht="13.8" hidden="false" customHeight="false" outlineLevel="0" collapsed="false">
      <c r="B22" s="33" t="s">
        <v>24</v>
      </c>
      <c r="C22" s="33" t="s">
        <v>25</v>
      </c>
      <c r="D22" s="33" t="n">
        <v>3</v>
      </c>
      <c r="E22" s="33"/>
      <c r="F22" s="33" t="str">
        <f aca="false">LEFT(F20,3)&amp;TEXT(RIGHT(F20,2)+1,"#00")</f>
        <v>TXA10</v>
      </c>
      <c r="G22" s="34" t="n">
        <v>46</v>
      </c>
      <c r="H22" s="35" t="n">
        <v>1</v>
      </c>
      <c r="I22" s="35" t="s">
        <v>27</v>
      </c>
      <c r="J22" s="36" t="n">
        <f aca="false">J20+1</f>
        <v>10</v>
      </c>
      <c r="K22" s="37"/>
      <c r="L22" s="37"/>
    </row>
    <row r="23" customFormat="false" ht="13.8" hidden="false" customHeight="false" outlineLevel="0" collapsed="false">
      <c r="B23" s="33" t="s">
        <v>24</v>
      </c>
      <c r="C23" s="33" t="s">
        <v>25</v>
      </c>
      <c r="D23" s="33" t="n">
        <v>3</v>
      </c>
      <c r="E23" s="33"/>
      <c r="F23" s="33" t="str">
        <f aca="false">LEFT(F21,3)&amp;TEXT(RIGHT(F21,2)+1,"#00")</f>
        <v>RXA11</v>
      </c>
      <c r="G23" s="34" t="n">
        <v>46</v>
      </c>
      <c r="H23" s="35" t="n">
        <v>1</v>
      </c>
      <c r="I23" s="35" t="s">
        <v>27</v>
      </c>
      <c r="J23" s="36" t="n">
        <f aca="false">J21+1</f>
        <v>11</v>
      </c>
      <c r="K23" s="40" t="s">
        <v>40</v>
      </c>
      <c r="L23" s="37" t="s">
        <v>38</v>
      </c>
    </row>
    <row r="24" customFormat="false" ht="13.8" hidden="false" customHeight="false" outlineLevel="0" collapsed="false">
      <c r="B24" s="33" t="s">
        <v>24</v>
      </c>
      <c r="C24" s="33" t="s">
        <v>25</v>
      </c>
      <c r="D24" s="33" t="n">
        <v>3</v>
      </c>
      <c r="E24" s="33"/>
      <c r="F24" s="33" t="str">
        <f aca="false">LEFT(F22,3)&amp;TEXT(RIGHT(F22,2)+1,"#00")</f>
        <v>TXA11</v>
      </c>
      <c r="G24" s="34" t="n">
        <v>46</v>
      </c>
      <c r="H24" s="35" t="n">
        <v>1</v>
      </c>
      <c r="I24" s="35" t="s">
        <v>27</v>
      </c>
      <c r="J24" s="36" t="n">
        <f aca="false">J22+1</f>
        <v>11</v>
      </c>
      <c r="K24" s="37"/>
      <c r="L24" s="37"/>
    </row>
    <row r="25" customFormat="false" ht="13.8" hidden="false" customHeight="false" outlineLevel="0" collapsed="false">
      <c r="B25" s="33" t="s">
        <v>24</v>
      </c>
      <c r="C25" s="33" t="s">
        <v>25</v>
      </c>
      <c r="D25" s="33" t="n">
        <v>3</v>
      </c>
      <c r="E25" s="33"/>
      <c r="F25" s="33" t="str">
        <f aca="false">LEFT(F23,3)&amp;TEXT(RIGHT(F23,2)+1,"#00")</f>
        <v>RXA12</v>
      </c>
      <c r="G25" s="34" t="n">
        <v>46</v>
      </c>
      <c r="H25" s="35" t="n">
        <v>1</v>
      </c>
      <c r="I25" s="35" t="s">
        <v>27</v>
      </c>
      <c r="J25" s="36" t="n">
        <f aca="false">J23+1</f>
        <v>12</v>
      </c>
      <c r="K25" s="40" t="s">
        <v>41</v>
      </c>
      <c r="L25" s="37" t="s">
        <v>38</v>
      </c>
    </row>
    <row r="26" customFormat="false" ht="13.8" hidden="false" customHeight="false" outlineLevel="0" collapsed="false">
      <c r="B26" s="41" t="s">
        <v>24</v>
      </c>
      <c r="C26" s="41" t="s">
        <v>25</v>
      </c>
      <c r="D26" s="41" t="n">
        <v>3</v>
      </c>
      <c r="E26" s="41"/>
      <c r="F26" s="41" t="str">
        <f aca="false">LEFT(F24,3)&amp;TEXT(RIGHT(F24,2)+1,"#00")</f>
        <v>TXA12</v>
      </c>
      <c r="G26" s="34" t="n">
        <v>46</v>
      </c>
      <c r="H26" s="35" t="n">
        <v>1</v>
      </c>
      <c r="I26" s="35" t="s">
        <v>27</v>
      </c>
      <c r="J26" s="36" t="n">
        <f aca="false">J24+1</f>
        <v>12</v>
      </c>
      <c r="K26" s="37"/>
      <c r="L26" s="37"/>
    </row>
    <row r="27" customFormat="false" ht="13.8" hidden="false" customHeight="false" outlineLevel="0" collapsed="false">
      <c r="B27" s="42" t="s">
        <v>24</v>
      </c>
      <c r="C27" s="42" t="s">
        <v>25</v>
      </c>
      <c r="D27" s="42" t="n">
        <v>3</v>
      </c>
      <c r="E27" s="42"/>
      <c r="F27" s="42" t="s">
        <v>42</v>
      </c>
      <c r="G27" s="34" t="n">
        <v>46</v>
      </c>
      <c r="H27" s="35" t="n">
        <v>1</v>
      </c>
      <c r="I27" s="35" t="s">
        <v>27</v>
      </c>
      <c r="J27" s="36" t="n">
        <f aca="false">J25+1</f>
        <v>13</v>
      </c>
      <c r="K27" s="43"/>
      <c r="L27" s="44"/>
    </row>
    <row r="28" customFormat="false" ht="13.8" hidden="false" customHeight="false" outlineLevel="0" collapsed="false">
      <c r="B28" s="45" t="s">
        <v>24</v>
      </c>
      <c r="C28" s="45" t="s">
        <v>25</v>
      </c>
      <c r="D28" s="45" t="n">
        <v>3</v>
      </c>
      <c r="E28" s="45"/>
      <c r="F28" s="45" t="str">
        <f aca="false">SUBSTITUTE(F27,"RX", "TX")</f>
        <v>TXB01</v>
      </c>
      <c r="G28" s="34" t="n">
        <v>46</v>
      </c>
      <c r="H28" s="35" t="n">
        <v>1</v>
      </c>
      <c r="I28" s="35" t="s">
        <v>27</v>
      </c>
      <c r="J28" s="36" t="n">
        <f aca="false">J26+1</f>
        <v>13</v>
      </c>
      <c r="K28" s="43"/>
      <c r="L28" s="44"/>
    </row>
    <row r="29" customFormat="false" ht="13.8" hidden="false" customHeight="false" outlineLevel="0" collapsed="false">
      <c r="B29" s="45" t="s">
        <v>24</v>
      </c>
      <c r="C29" s="45" t="s">
        <v>25</v>
      </c>
      <c r="D29" s="45" t="n">
        <v>3</v>
      </c>
      <c r="E29" s="45"/>
      <c r="F29" s="45" t="str">
        <f aca="false">LEFT(F27,3)&amp;TEXT(RIGHT(F27,2)+1,"#00")</f>
        <v>RXB02</v>
      </c>
      <c r="G29" s="34" t="n">
        <v>46</v>
      </c>
      <c r="H29" s="35" t="n">
        <v>1</v>
      </c>
      <c r="I29" s="35" t="s">
        <v>27</v>
      </c>
      <c r="J29" s="36" t="n">
        <f aca="false">J27+1</f>
        <v>14</v>
      </c>
      <c r="K29" s="43"/>
      <c r="L29" s="44"/>
    </row>
    <row r="30" customFormat="false" ht="14.4" hidden="false" customHeight="false" outlineLevel="0" collapsed="false">
      <c r="B30" s="45" t="s">
        <v>24</v>
      </c>
      <c r="C30" s="45" t="s">
        <v>25</v>
      </c>
      <c r="D30" s="45" t="n">
        <v>3</v>
      </c>
      <c r="E30" s="45"/>
      <c r="F30" s="45" t="str">
        <f aca="false">LEFT(F28,3)&amp;TEXT(RIGHT(F28,2)+1,"#00")</f>
        <v>TXB02</v>
      </c>
      <c r="G30" s="34" t="n">
        <v>46</v>
      </c>
      <c r="H30" s="35" t="n">
        <v>1</v>
      </c>
      <c r="I30" s="35" t="s">
        <v>27</v>
      </c>
      <c r="J30" s="36" t="n">
        <f aca="false">J28+1</f>
        <v>14</v>
      </c>
      <c r="K30" s="43"/>
      <c r="L30" s="44"/>
    </row>
    <row r="31" customFormat="false" ht="14.4" hidden="false" customHeight="false" outlineLevel="0" collapsed="false">
      <c r="B31" s="45" t="s">
        <v>24</v>
      </c>
      <c r="C31" s="45" t="s">
        <v>25</v>
      </c>
      <c r="D31" s="45" t="n">
        <v>3</v>
      </c>
      <c r="E31" s="45"/>
      <c r="F31" s="45" t="str">
        <f aca="false">LEFT(F29,3)&amp;TEXT(RIGHT(F29,2)+1,"#00")</f>
        <v>RXB03</v>
      </c>
      <c r="G31" s="34" t="n">
        <v>46</v>
      </c>
      <c r="H31" s="35" t="n">
        <v>1</v>
      </c>
      <c r="I31" s="35" t="s">
        <v>27</v>
      </c>
      <c r="J31" s="36" t="n">
        <f aca="false">J29+1</f>
        <v>15</v>
      </c>
      <c r="K31" s="43"/>
      <c r="L31" s="44"/>
    </row>
    <row r="32" customFormat="false" ht="14.4" hidden="false" customHeight="false" outlineLevel="0" collapsed="false">
      <c r="B32" s="45" t="s">
        <v>24</v>
      </c>
      <c r="C32" s="45" t="s">
        <v>25</v>
      </c>
      <c r="D32" s="45" t="n">
        <v>3</v>
      </c>
      <c r="E32" s="45"/>
      <c r="F32" s="45" t="str">
        <f aca="false">LEFT(F30,3)&amp;TEXT(RIGHT(F30,2)+1,"#00")</f>
        <v>TXB03</v>
      </c>
      <c r="G32" s="34" t="n">
        <v>46</v>
      </c>
      <c r="H32" s="35" t="n">
        <v>1</v>
      </c>
      <c r="I32" s="35" t="s">
        <v>27</v>
      </c>
      <c r="J32" s="36" t="n">
        <f aca="false">J30+1</f>
        <v>15</v>
      </c>
      <c r="K32" s="43"/>
      <c r="L32" s="44"/>
    </row>
    <row r="33" customFormat="false" ht="14.4" hidden="false" customHeight="false" outlineLevel="0" collapsed="false">
      <c r="B33" s="45" t="s">
        <v>24</v>
      </c>
      <c r="C33" s="45" t="s">
        <v>25</v>
      </c>
      <c r="D33" s="45" t="n">
        <v>3</v>
      </c>
      <c r="E33" s="45"/>
      <c r="F33" s="45" t="str">
        <f aca="false">LEFT(F31,3)&amp;TEXT(RIGHT(F31,2)+1,"#00")</f>
        <v>RXB04</v>
      </c>
      <c r="G33" s="34" t="n">
        <v>46</v>
      </c>
      <c r="H33" s="35" t="n">
        <v>1</v>
      </c>
      <c r="I33" s="35" t="s">
        <v>27</v>
      </c>
      <c r="J33" s="36" t="n">
        <f aca="false">J31+1</f>
        <v>16</v>
      </c>
      <c r="K33" s="43"/>
      <c r="L33" s="44"/>
    </row>
    <row r="34" customFormat="false" ht="14.4" hidden="false" customHeight="false" outlineLevel="0" collapsed="false">
      <c r="B34" s="45" t="s">
        <v>24</v>
      </c>
      <c r="C34" s="45" t="s">
        <v>25</v>
      </c>
      <c r="D34" s="45" t="n">
        <v>3</v>
      </c>
      <c r="E34" s="45"/>
      <c r="F34" s="45" t="str">
        <f aca="false">LEFT(F32,3)&amp;TEXT(RIGHT(F32,2)+1,"#00")</f>
        <v>TXB04</v>
      </c>
      <c r="G34" s="34" t="n">
        <v>46</v>
      </c>
      <c r="H34" s="35" t="n">
        <v>1</v>
      </c>
      <c r="I34" s="35" t="s">
        <v>27</v>
      </c>
      <c r="J34" s="36" t="n">
        <f aca="false">J32+1</f>
        <v>16</v>
      </c>
      <c r="K34" s="43"/>
      <c r="L34" s="44"/>
    </row>
    <row r="35" customFormat="false" ht="14.4" hidden="false" customHeight="false" outlineLevel="0" collapsed="false">
      <c r="B35" s="45" t="s">
        <v>24</v>
      </c>
      <c r="C35" s="45" t="s">
        <v>25</v>
      </c>
      <c r="D35" s="45" t="n">
        <v>3</v>
      </c>
      <c r="E35" s="45"/>
      <c r="F35" s="45" t="str">
        <f aca="false">LEFT(F33,3)&amp;TEXT(RIGHT(F33,2)+1,"#00")</f>
        <v>RXB05</v>
      </c>
      <c r="G35" s="34" t="n">
        <v>46</v>
      </c>
      <c r="H35" s="35" t="n">
        <v>1</v>
      </c>
      <c r="I35" s="35" t="s">
        <v>27</v>
      </c>
      <c r="J35" s="36" t="n">
        <f aca="false">J33+1</f>
        <v>17</v>
      </c>
      <c r="K35" s="38"/>
      <c r="L35" s="38"/>
    </row>
    <row r="36" customFormat="false" ht="14.4" hidden="false" customHeight="false" outlineLevel="0" collapsed="false">
      <c r="B36" s="45" t="s">
        <v>24</v>
      </c>
      <c r="C36" s="45" t="s">
        <v>25</v>
      </c>
      <c r="D36" s="45" t="n">
        <v>3</v>
      </c>
      <c r="E36" s="45"/>
      <c r="F36" s="45" t="str">
        <f aca="false">LEFT(F34,3)&amp;TEXT(RIGHT(F34,2)+1,"#00")</f>
        <v>TXB05</v>
      </c>
      <c r="G36" s="34" t="n">
        <v>46</v>
      </c>
      <c r="H36" s="35" t="n">
        <v>1</v>
      </c>
      <c r="I36" s="35" t="s">
        <v>27</v>
      </c>
      <c r="J36" s="36" t="n">
        <f aca="false">J34+1</f>
        <v>17</v>
      </c>
      <c r="K36" s="38"/>
      <c r="L36" s="38"/>
    </row>
    <row r="37" customFormat="false" ht="14.4" hidden="false" customHeight="false" outlineLevel="0" collapsed="false">
      <c r="B37" s="45" t="s">
        <v>24</v>
      </c>
      <c r="C37" s="45" t="s">
        <v>25</v>
      </c>
      <c r="D37" s="45" t="n">
        <v>3</v>
      </c>
      <c r="E37" s="45"/>
      <c r="F37" s="45" t="str">
        <f aca="false">LEFT(F35,3)&amp;TEXT(RIGHT(F35,2)+1,"#00")</f>
        <v>RXB06</v>
      </c>
      <c r="G37" s="34" t="n">
        <v>46</v>
      </c>
      <c r="H37" s="35" t="n">
        <v>1</v>
      </c>
      <c r="I37" s="35" t="s">
        <v>27</v>
      </c>
      <c r="J37" s="36" t="n">
        <f aca="false">J35+1</f>
        <v>18</v>
      </c>
      <c r="K37" s="38"/>
      <c r="L37" s="38"/>
    </row>
    <row r="38" customFormat="false" ht="14.4" hidden="false" customHeight="false" outlineLevel="0" collapsed="false">
      <c r="B38" s="45" t="s">
        <v>24</v>
      </c>
      <c r="C38" s="45" t="s">
        <v>25</v>
      </c>
      <c r="D38" s="45" t="n">
        <v>3</v>
      </c>
      <c r="E38" s="45"/>
      <c r="F38" s="45" t="str">
        <f aca="false">LEFT(F36,3)&amp;TEXT(RIGHT(F36,2)+1,"#00")</f>
        <v>TXB06</v>
      </c>
      <c r="G38" s="34" t="n">
        <v>46</v>
      </c>
      <c r="H38" s="35" t="n">
        <v>1</v>
      </c>
      <c r="I38" s="35" t="s">
        <v>27</v>
      </c>
      <c r="J38" s="36" t="n">
        <f aca="false">J36+1</f>
        <v>18</v>
      </c>
      <c r="K38" s="38"/>
      <c r="L38" s="38"/>
    </row>
    <row r="39" customFormat="false" ht="14.4" hidden="false" customHeight="false" outlineLevel="0" collapsed="false">
      <c r="B39" s="45" t="s">
        <v>24</v>
      </c>
      <c r="C39" s="45" t="s">
        <v>25</v>
      </c>
      <c r="D39" s="45" t="n">
        <v>3</v>
      </c>
      <c r="E39" s="45"/>
      <c r="F39" s="45" t="str">
        <f aca="false">LEFT(F37,3)&amp;TEXT(RIGHT(F37,2)+1,"#00")</f>
        <v>RXB07</v>
      </c>
      <c r="G39" s="34" t="n">
        <v>46</v>
      </c>
      <c r="H39" s="35" t="n">
        <v>1</v>
      </c>
      <c r="I39" s="35" t="s">
        <v>27</v>
      </c>
      <c r="J39" s="36" t="n">
        <f aca="false">J37+1</f>
        <v>19</v>
      </c>
      <c r="K39" s="38"/>
      <c r="L39" s="38"/>
    </row>
    <row r="40" customFormat="false" ht="14.4" hidden="false" customHeight="false" outlineLevel="0" collapsed="false">
      <c r="B40" s="45" t="s">
        <v>24</v>
      </c>
      <c r="C40" s="45" t="s">
        <v>25</v>
      </c>
      <c r="D40" s="45" t="n">
        <v>3</v>
      </c>
      <c r="E40" s="45"/>
      <c r="F40" s="45" t="str">
        <f aca="false">LEFT(F38,3)&amp;TEXT(RIGHT(F38,2)+1,"#00")</f>
        <v>TXB07</v>
      </c>
      <c r="G40" s="34" t="n">
        <v>46</v>
      </c>
      <c r="H40" s="35" t="n">
        <v>1</v>
      </c>
      <c r="I40" s="35" t="s">
        <v>27</v>
      </c>
      <c r="J40" s="36" t="n">
        <f aca="false">J38+1</f>
        <v>19</v>
      </c>
      <c r="K40" s="38"/>
      <c r="L40" s="38"/>
    </row>
    <row r="41" customFormat="false" ht="13.8" hidden="false" customHeight="false" outlineLevel="0" collapsed="false">
      <c r="B41" s="45" t="s">
        <v>24</v>
      </c>
      <c r="C41" s="45" t="s">
        <v>25</v>
      </c>
      <c r="D41" s="45" t="n">
        <v>3</v>
      </c>
      <c r="E41" s="45"/>
      <c r="F41" s="45" t="str">
        <f aca="false">LEFT(F39,3)&amp;TEXT(RIGHT(F39,2)+1,"#00")</f>
        <v>RXB08</v>
      </c>
      <c r="G41" s="34" t="n">
        <v>46</v>
      </c>
      <c r="H41" s="35" t="n">
        <v>1</v>
      </c>
      <c r="I41" s="35" t="s">
        <v>27</v>
      </c>
      <c r="J41" s="36" t="n">
        <f aca="false">J39+1</f>
        <v>20</v>
      </c>
      <c r="K41" s="40" t="s">
        <v>43</v>
      </c>
      <c r="L41" s="37" t="s">
        <v>38</v>
      </c>
    </row>
    <row r="42" customFormat="false" ht="13.8" hidden="false" customHeight="false" outlineLevel="0" collapsed="false">
      <c r="B42" s="45" t="s">
        <v>24</v>
      </c>
      <c r="C42" s="45" t="s">
        <v>25</v>
      </c>
      <c r="D42" s="45" t="n">
        <v>3</v>
      </c>
      <c r="E42" s="45"/>
      <c r="F42" s="45" t="str">
        <f aca="false">LEFT(F40,3)&amp;TEXT(RIGHT(F40,2)+1,"#00")</f>
        <v>TXB08</v>
      </c>
      <c r="G42" s="34" t="n">
        <v>46</v>
      </c>
      <c r="H42" s="35" t="n">
        <v>1</v>
      </c>
      <c r="I42" s="35" t="s">
        <v>27</v>
      </c>
      <c r="J42" s="36" t="n">
        <f aca="false">J40+1</f>
        <v>20</v>
      </c>
      <c r="K42" s="37"/>
      <c r="L42" s="37"/>
    </row>
    <row r="43" customFormat="false" ht="13.8" hidden="false" customHeight="false" outlineLevel="0" collapsed="false">
      <c r="B43" s="45" t="s">
        <v>24</v>
      </c>
      <c r="C43" s="45" t="s">
        <v>25</v>
      </c>
      <c r="D43" s="45" t="n">
        <v>3</v>
      </c>
      <c r="E43" s="45"/>
      <c r="F43" s="45" t="str">
        <f aca="false">LEFT(F41,3)&amp;TEXT(RIGHT(F41,2)+1,"#00")</f>
        <v>RXB09</v>
      </c>
      <c r="G43" s="34" t="n">
        <v>46</v>
      </c>
      <c r="H43" s="35" t="n">
        <v>1</v>
      </c>
      <c r="I43" s="35" t="s">
        <v>27</v>
      </c>
      <c r="J43" s="36" t="n">
        <f aca="false">J41+1</f>
        <v>21</v>
      </c>
      <c r="K43" s="37"/>
      <c r="L43" s="38"/>
    </row>
    <row r="44" customFormat="false" ht="14.4" hidden="false" customHeight="false" outlineLevel="0" collapsed="false">
      <c r="B44" s="45" t="s">
        <v>24</v>
      </c>
      <c r="C44" s="45" t="s">
        <v>25</v>
      </c>
      <c r="D44" s="45" t="n">
        <v>3</v>
      </c>
      <c r="E44" s="45"/>
      <c r="F44" s="45" t="str">
        <f aca="false">LEFT(F42,3)&amp;TEXT(RIGHT(F42,2)+1,"#00")</f>
        <v>TXB09</v>
      </c>
      <c r="G44" s="34" t="n">
        <v>46</v>
      </c>
      <c r="H44" s="35" t="n">
        <v>1</v>
      </c>
      <c r="I44" s="35" t="s">
        <v>27</v>
      </c>
      <c r="J44" s="36" t="n">
        <f aca="false">J42+1</f>
        <v>21</v>
      </c>
      <c r="K44" s="37"/>
      <c r="L44" s="38"/>
    </row>
    <row r="45" customFormat="false" ht="14.4" hidden="false" customHeight="false" outlineLevel="0" collapsed="false">
      <c r="B45" s="45" t="s">
        <v>24</v>
      </c>
      <c r="C45" s="45" t="s">
        <v>25</v>
      </c>
      <c r="D45" s="45" t="n">
        <v>3</v>
      </c>
      <c r="E45" s="45"/>
      <c r="F45" s="45" t="str">
        <f aca="false">LEFT(F43,3)&amp;TEXT(RIGHT(F43,2)+1,"#00")</f>
        <v>RXB10</v>
      </c>
      <c r="G45" s="34" t="n">
        <v>46</v>
      </c>
      <c r="H45" s="35" t="n">
        <v>1</v>
      </c>
      <c r="I45" s="35" t="s">
        <v>27</v>
      </c>
      <c r="J45" s="36" t="n">
        <f aca="false">J43+1</f>
        <v>22</v>
      </c>
      <c r="L45" s="38"/>
    </row>
    <row r="46" customFormat="false" ht="14.4" hidden="false" customHeight="false" outlineLevel="0" collapsed="false">
      <c r="B46" s="45" t="s">
        <v>24</v>
      </c>
      <c r="C46" s="45" t="s">
        <v>25</v>
      </c>
      <c r="D46" s="45" t="n">
        <v>3</v>
      </c>
      <c r="E46" s="45"/>
      <c r="F46" s="45" t="str">
        <f aca="false">LEFT(F44,3)&amp;TEXT(RIGHT(F44,2)+1,"#00")</f>
        <v>TXB10</v>
      </c>
      <c r="G46" s="34" t="n">
        <v>46</v>
      </c>
      <c r="H46" s="35" t="n">
        <v>1</v>
      </c>
      <c r="I46" s="35" t="s">
        <v>27</v>
      </c>
      <c r="J46" s="36" t="n">
        <f aca="false">J44+1</f>
        <v>22</v>
      </c>
      <c r="K46" s="37"/>
      <c r="L46" s="38"/>
    </row>
    <row r="47" customFormat="false" ht="14.4" hidden="false" customHeight="false" outlineLevel="0" collapsed="false">
      <c r="B47" s="45" t="s">
        <v>24</v>
      </c>
      <c r="C47" s="45" t="s">
        <v>25</v>
      </c>
      <c r="D47" s="45" t="n">
        <v>3</v>
      </c>
      <c r="E47" s="45"/>
      <c r="F47" s="45" t="str">
        <f aca="false">LEFT(F45,3)&amp;TEXT(RIGHT(F45,2)+1,"#00")</f>
        <v>RXB11</v>
      </c>
      <c r="G47" s="34" t="n">
        <v>46</v>
      </c>
      <c r="H47" s="35" t="n">
        <v>1</v>
      </c>
      <c r="I47" s="35" t="s">
        <v>27</v>
      </c>
      <c r="J47" s="36" t="n">
        <f aca="false">J45+1</f>
        <v>23</v>
      </c>
      <c r="K47" s="37"/>
      <c r="L47" s="38"/>
    </row>
    <row r="48" customFormat="false" ht="14.4" hidden="false" customHeight="false" outlineLevel="0" collapsed="false">
      <c r="B48" s="45" t="s">
        <v>24</v>
      </c>
      <c r="C48" s="45" t="s">
        <v>25</v>
      </c>
      <c r="D48" s="45" t="n">
        <v>3</v>
      </c>
      <c r="E48" s="45"/>
      <c r="F48" s="45" t="str">
        <f aca="false">LEFT(F46,3)&amp;TEXT(RIGHT(F46,2)+1,"#00")</f>
        <v>TXB11</v>
      </c>
      <c r="G48" s="34" t="n">
        <v>46</v>
      </c>
      <c r="H48" s="35" t="n">
        <v>1</v>
      </c>
      <c r="I48" s="35" t="s">
        <v>27</v>
      </c>
      <c r="J48" s="36" t="n">
        <f aca="false">J46+1</f>
        <v>23</v>
      </c>
      <c r="K48" s="37"/>
      <c r="L48" s="38"/>
    </row>
    <row r="49" customFormat="false" ht="13.8" hidden="false" customHeight="false" outlineLevel="0" collapsed="false">
      <c r="B49" s="45" t="s">
        <v>24</v>
      </c>
      <c r="C49" s="45" t="s">
        <v>25</v>
      </c>
      <c r="D49" s="45" t="n">
        <v>3</v>
      </c>
      <c r="E49" s="45"/>
      <c r="F49" s="45" t="str">
        <f aca="false">LEFT(F47,3)&amp;TEXT(RIGHT(F47,2)+1,"#00")</f>
        <v>RXB12</v>
      </c>
      <c r="G49" s="34" t="n">
        <v>46</v>
      </c>
      <c r="H49" s="35" t="n">
        <v>1</v>
      </c>
      <c r="I49" s="35" t="s">
        <v>27</v>
      </c>
      <c r="J49" s="36" t="n">
        <f aca="false">J47+1</f>
        <v>24</v>
      </c>
      <c r="K49" s="40" t="s">
        <v>44</v>
      </c>
      <c r="L49" s="37" t="s">
        <v>38</v>
      </c>
    </row>
    <row r="50" customFormat="false" ht="13.8" hidden="false" customHeight="false" outlineLevel="0" collapsed="false">
      <c r="B50" s="46" t="s">
        <v>24</v>
      </c>
      <c r="C50" s="46" t="s">
        <v>25</v>
      </c>
      <c r="D50" s="46" t="n">
        <v>3</v>
      </c>
      <c r="E50" s="46"/>
      <c r="F50" s="46" t="str">
        <f aca="false">LEFT(F48,3)&amp;TEXT(RIGHT(F48,2)+1,"#00")</f>
        <v>TXB12</v>
      </c>
      <c r="G50" s="47" t="n">
        <v>46</v>
      </c>
      <c r="H50" s="48" t="n">
        <v>1</v>
      </c>
      <c r="I50" s="48" t="s">
        <v>27</v>
      </c>
      <c r="J50" s="49" t="n">
        <f aca="false">J48+1</f>
        <v>24</v>
      </c>
      <c r="K50" s="50"/>
      <c r="L50" s="49"/>
    </row>
    <row r="51" customFormat="false" ht="13.8" hidden="false" customHeight="false" outlineLevel="0" collapsed="false">
      <c r="B51" s="51" t="s">
        <v>45</v>
      </c>
      <c r="C51" s="51" t="s">
        <v>46</v>
      </c>
      <c r="D51" s="51"/>
      <c r="E51" s="51"/>
      <c r="F51" s="51" t="s">
        <v>26</v>
      </c>
      <c r="G51" s="29" t="n">
        <v>40</v>
      </c>
      <c r="H51" s="30" t="n">
        <v>1</v>
      </c>
      <c r="I51" s="30" t="s">
        <v>47</v>
      </c>
      <c r="J51" s="31" t="n">
        <v>1</v>
      </c>
      <c r="K51" s="52" t="s">
        <v>48</v>
      </c>
      <c r="L51" s="52" t="s">
        <v>29</v>
      </c>
    </row>
    <row r="52" customFormat="false" ht="13.8" hidden="false" customHeight="false" outlineLevel="0" collapsed="false">
      <c r="B52" s="53" t="s">
        <v>45</v>
      </c>
      <c r="C52" s="53" t="s">
        <v>46</v>
      </c>
      <c r="D52" s="53"/>
      <c r="E52" s="53"/>
      <c r="F52" s="53" t="str">
        <f aca="false">SUBSTITUTE(F51,"RX", "TX")</f>
        <v>TXA01</v>
      </c>
      <c r="G52" s="34" t="n">
        <v>40</v>
      </c>
      <c r="H52" s="35" t="n">
        <v>1</v>
      </c>
      <c r="I52" s="35" t="s">
        <v>47</v>
      </c>
      <c r="J52" s="36" t="n">
        <v>1</v>
      </c>
      <c r="K52" s="38" t="s">
        <v>49</v>
      </c>
      <c r="L52" s="38" t="s">
        <v>29</v>
      </c>
    </row>
    <row r="53" customFormat="false" ht="13.8" hidden="false" customHeight="false" outlineLevel="0" collapsed="false">
      <c r="B53" s="53" t="s">
        <v>45</v>
      </c>
      <c r="C53" s="53" t="s">
        <v>46</v>
      </c>
      <c r="D53" s="53"/>
      <c r="E53" s="53"/>
      <c r="F53" s="53" t="str">
        <f aca="false">LEFT(F51,3)&amp;TEXT(RIGHT(F51,2)+1,"#00")</f>
        <v>RXA02</v>
      </c>
      <c r="G53" s="34" t="n">
        <v>40</v>
      </c>
      <c r="H53" s="35" t="n">
        <v>1</v>
      </c>
      <c r="I53" s="35" t="s">
        <v>47</v>
      </c>
      <c r="J53" s="36" t="n">
        <f aca="false">J51+1</f>
        <v>2</v>
      </c>
      <c r="K53" s="52" t="s">
        <v>50</v>
      </c>
      <c r="L53" s="52" t="s">
        <v>29</v>
      </c>
    </row>
    <row r="54" customFormat="false" ht="13.8" hidden="false" customHeight="false" outlineLevel="0" collapsed="false">
      <c r="B54" s="53" t="s">
        <v>45</v>
      </c>
      <c r="C54" s="53" t="s">
        <v>46</v>
      </c>
      <c r="D54" s="53"/>
      <c r="E54" s="53"/>
      <c r="F54" s="53" t="str">
        <f aca="false">LEFT(F52,3)&amp;TEXT(RIGHT(F52,2)+1,"#00")</f>
        <v>TXA02</v>
      </c>
      <c r="G54" s="34" t="n">
        <v>40</v>
      </c>
      <c r="H54" s="35" t="n">
        <v>1</v>
      </c>
      <c r="I54" s="35" t="s">
        <v>47</v>
      </c>
      <c r="J54" s="36" t="n">
        <f aca="false">J52+1</f>
        <v>2</v>
      </c>
      <c r="K54" s="38" t="s">
        <v>51</v>
      </c>
      <c r="L54" s="38" t="s">
        <v>29</v>
      </c>
    </row>
    <row r="55" customFormat="false" ht="13.8" hidden="false" customHeight="false" outlineLevel="0" collapsed="false">
      <c r="B55" s="53" t="s">
        <v>45</v>
      </c>
      <c r="C55" s="53" t="s">
        <v>46</v>
      </c>
      <c r="D55" s="53"/>
      <c r="E55" s="53"/>
      <c r="F55" s="53" t="str">
        <f aca="false">LEFT(F53,3)&amp;TEXT(RIGHT(F53,2)+1,"#00")</f>
        <v>RXA03</v>
      </c>
      <c r="G55" s="34" t="n">
        <v>40</v>
      </c>
      <c r="H55" s="35" t="n">
        <v>1</v>
      </c>
      <c r="I55" s="35" t="s">
        <v>47</v>
      </c>
      <c r="J55" s="36" t="n">
        <f aca="false">J53+1</f>
        <v>3</v>
      </c>
      <c r="K55" s="38" t="s">
        <v>52</v>
      </c>
      <c r="L55" s="38" t="s">
        <v>29</v>
      </c>
    </row>
    <row r="56" customFormat="false" ht="13.8" hidden="false" customHeight="false" outlineLevel="0" collapsed="false">
      <c r="B56" s="53" t="s">
        <v>45</v>
      </c>
      <c r="C56" s="53" t="s">
        <v>46</v>
      </c>
      <c r="D56" s="53"/>
      <c r="E56" s="53"/>
      <c r="F56" s="53" t="str">
        <f aca="false">LEFT(F54,3)&amp;TEXT(RIGHT(F54,2)+1,"#00")</f>
        <v>TXA03</v>
      </c>
      <c r="G56" s="34" t="n">
        <v>40</v>
      </c>
      <c r="H56" s="35" t="n">
        <v>1</v>
      </c>
      <c r="I56" s="35" t="s">
        <v>47</v>
      </c>
      <c r="J56" s="36" t="n">
        <f aca="false">J54+1</f>
        <v>3</v>
      </c>
      <c r="K56" s="38" t="s">
        <v>53</v>
      </c>
      <c r="L56" s="38" t="s">
        <v>29</v>
      </c>
    </row>
    <row r="57" customFormat="false" ht="13.8" hidden="false" customHeight="false" outlineLevel="0" collapsed="false">
      <c r="B57" s="53" t="s">
        <v>45</v>
      </c>
      <c r="C57" s="53" t="s">
        <v>46</v>
      </c>
      <c r="D57" s="53"/>
      <c r="E57" s="53"/>
      <c r="F57" s="53" t="str">
        <f aca="false">LEFT(F55,3)&amp;TEXT(RIGHT(F55,2)+1,"#00")</f>
        <v>RXA04</v>
      </c>
      <c r="G57" s="34" t="n">
        <v>40</v>
      </c>
      <c r="H57" s="35" t="n">
        <v>1</v>
      </c>
      <c r="I57" s="35" t="s">
        <v>47</v>
      </c>
      <c r="J57" s="36" t="n">
        <f aca="false">J55+1</f>
        <v>4</v>
      </c>
      <c r="K57" s="52" t="s">
        <v>54</v>
      </c>
      <c r="L57" s="38" t="s">
        <v>29</v>
      </c>
    </row>
    <row r="58" customFormat="false" ht="13.8" hidden="false" customHeight="false" outlineLevel="0" collapsed="false">
      <c r="B58" s="53" t="s">
        <v>45</v>
      </c>
      <c r="C58" s="53" t="s">
        <v>46</v>
      </c>
      <c r="D58" s="53"/>
      <c r="E58" s="53"/>
      <c r="F58" s="53" t="str">
        <f aca="false">LEFT(F56,3)&amp;TEXT(RIGHT(F56,2)+1,"#00")</f>
        <v>TXA04</v>
      </c>
      <c r="G58" s="34" t="n">
        <v>40</v>
      </c>
      <c r="H58" s="35" t="n">
        <v>1</v>
      </c>
      <c r="I58" s="35" t="s">
        <v>47</v>
      </c>
      <c r="J58" s="36" t="n">
        <f aca="false">J56+1</f>
        <v>4</v>
      </c>
      <c r="K58" s="38" t="s">
        <v>55</v>
      </c>
      <c r="L58" s="38" t="s">
        <v>29</v>
      </c>
    </row>
    <row r="59" customFormat="false" ht="13.8" hidden="false" customHeight="false" outlineLevel="0" collapsed="false">
      <c r="B59" s="53" t="s">
        <v>45</v>
      </c>
      <c r="C59" s="53" t="s">
        <v>46</v>
      </c>
      <c r="D59" s="53"/>
      <c r="E59" s="53"/>
      <c r="F59" s="53" t="str">
        <f aca="false">LEFT(F57,3)&amp;TEXT(RIGHT(F57,2)+1,"#00")</f>
        <v>RXA05</v>
      </c>
      <c r="G59" s="34" t="n">
        <v>40</v>
      </c>
      <c r="H59" s="35" t="n">
        <v>1</v>
      </c>
      <c r="I59" s="35" t="s">
        <v>47</v>
      </c>
      <c r="J59" s="36" t="n">
        <f aca="false">J57+1</f>
        <v>5</v>
      </c>
      <c r="K59" s="52" t="s">
        <v>56</v>
      </c>
      <c r="L59" s="38" t="s">
        <v>29</v>
      </c>
    </row>
    <row r="60" customFormat="false" ht="13.8" hidden="false" customHeight="false" outlineLevel="0" collapsed="false">
      <c r="B60" s="53" t="s">
        <v>45</v>
      </c>
      <c r="C60" s="53" t="s">
        <v>46</v>
      </c>
      <c r="D60" s="53"/>
      <c r="E60" s="53"/>
      <c r="F60" s="53" t="str">
        <f aca="false">LEFT(F58,3)&amp;TEXT(RIGHT(F58,2)+1,"#00")</f>
        <v>TXA05</v>
      </c>
      <c r="G60" s="34" t="n">
        <v>40</v>
      </c>
      <c r="H60" s="35" t="n">
        <v>1</v>
      </c>
      <c r="I60" s="35" t="s">
        <v>47</v>
      </c>
      <c r="J60" s="36" t="n">
        <f aca="false">J58+1</f>
        <v>5</v>
      </c>
      <c r="K60" s="38" t="s">
        <v>57</v>
      </c>
      <c r="L60" s="38" t="s">
        <v>29</v>
      </c>
    </row>
    <row r="61" customFormat="false" ht="13.8" hidden="false" customHeight="false" outlineLevel="0" collapsed="false">
      <c r="B61" s="53" t="s">
        <v>45</v>
      </c>
      <c r="C61" s="53" t="s">
        <v>46</v>
      </c>
      <c r="D61" s="53"/>
      <c r="E61" s="53"/>
      <c r="F61" s="53" t="str">
        <f aca="false">LEFT(F59,3)&amp;TEXT(RIGHT(F59,2)+1,"#00")</f>
        <v>RXA06</v>
      </c>
      <c r="G61" s="34" t="n">
        <v>40</v>
      </c>
      <c r="H61" s="35" t="n">
        <v>1</v>
      </c>
      <c r="I61" s="35" t="s">
        <v>47</v>
      </c>
      <c r="J61" s="36" t="n">
        <f aca="false">J59+1</f>
        <v>6</v>
      </c>
      <c r="K61" s="38" t="s">
        <v>58</v>
      </c>
      <c r="L61" s="38" t="s">
        <v>29</v>
      </c>
    </row>
    <row r="62" customFormat="false" ht="13.8" hidden="false" customHeight="false" outlineLevel="0" collapsed="false">
      <c r="B62" s="53" t="s">
        <v>45</v>
      </c>
      <c r="C62" s="53" t="s">
        <v>46</v>
      </c>
      <c r="D62" s="53"/>
      <c r="E62" s="53"/>
      <c r="F62" s="53" t="str">
        <f aca="false">LEFT(F60,3)&amp;TEXT(RIGHT(F60,2)+1,"#00")</f>
        <v>TXA06</v>
      </c>
      <c r="G62" s="34" t="n">
        <v>40</v>
      </c>
      <c r="H62" s="35" t="n">
        <v>1</v>
      </c>
      <c r="I62" s="35" t="s">
        <v>47</v>
      </c>
      <c r="J62" s="36" t="n">
        <f aca="false">J60+1</f>
        <v>6</v>
      </c>
      <c r="K62" s="38" t="s">
        <v>59</v>
      </c>
      <c r="L62" s="38" t="s">
        <v>29</v>
      </c>
    </row>
    <row r="63" customFormat="false" ht="13.8" hidden="false" customHeight="false" outlineLevel="0" collapsed="false">
      <c r="B63" s="53" t="s">
        <v>45</v>
      </c>
      <c r="C63" s="53" t="s">
        <v>46</v>
      </c>
      <c r="D63" s="53"/>
      <c r="E63" s="53"/>
      <c r="F63" s="53" t="str">
        <f aca="false">LEFT(F61,3)&amp;TEXT(RIGHT(F61,2)+1,"#00")</f>
        <v>RXA07</v>
      </c>
      <c r="G63" s="34" t="n">
        <v>40</v>
      </c>
      <c r="H63" s="35" t="n">
        <v>1</v>
      </c>
      <c r="I63" s="35" t="s">
        <v>47</v>
      </c>
      <c r="J63" s="36" t="n">
        <f aca="false">J61+1</f>
        <v>7</v>
      </c>
      <c r="K63" s="52" t="s">
        <v>60</v>
      </c>
      <c r="L63" s="37" t="s">
        <v>29</v>
      </c>
    </row>
    <row r="64" customFormat="false" ht="13.8" hidden="false" customHeight="false" outlineLevel="0" collapsed="false">
      <c r="B64" s="53" t="s">
        <v>45</v>
      </c>
      <c r="C64" s="53" t="s">
        <v>46</v>
      </c>
      <c r="D64" s="53"/>
      <c r="E64" s="53"/>
      <c r="F64" s="53" t="str">
        <f aca="false">LEFT(F62,3)&amp;TEXT(RIGHT(F62,2)+1,"#00")</f>
        <v>TXA07</v>
      </c>
      <c r="G64" s="34" t="n">
        <v>40</v>
      </c>
      <c r="H64" s="35" t="n">
        <v>1</v>
      </c>
      <c r="I64" s="35" t="s">
        <v>47</v>
      </c>
      <c r="J64" s="36" t="n">
        <f aca="false">J62+1</f>
        <v>7</v>
      </c>
      <c r="K64" s="38" t="s">
        <v>61</v>
      </c>
      <c r="L64" s="37" t="s">
        <v>29</v>
      </c>
    </row>
    <row r="65" customFormat="false" ht="13.8" hidden="false" customHeight="false" outlineLevel="0" collapsed="false">
      <c r="B65" s="53" t="s">
        <v>45</v>
      </c>
      <c r="C65" s="53" t="s">
        <v>46</v>
      </c>
      <c r="D65" s="53"/>
      <c r="E65" s="53"/>
      <c r="F65" s="53" t="str">
        <f aca="false">LEFT(F63,3)&amp;TEXT(RIGHT(F63,2)+1,"#00")</f>
        <v>RXA08</v>
      </c>
      <c r="G65" s="34" t="n">
        <v>40</v>
      </c>
      <c r="H65" s="35" t="n">
        <v>1</v>
      </c>
      <c r="I65" s="35" t="s">
        <v>47</v>
      </c>
      <c r="J65" s="36" t="n">
        <f aca="false">J63+1</f>
        <v>8</v>
      </c>
      <c r="K65" s="52" t="s">
        <v>62</v>
      </c>
      <c r="L65" s="37" t="s">
        <v>29</v>
      </c>
    </row>
    <row r="66" customFormat="false" ht="13.8" hidden="false" customHeight="false" outlineLevel="0" collapsed="false">
      <c r="B66" s="53" t="s">
        <v>45</v>
      </c>
      <c r="C66" s="53" t="s">
        <v>46</v>
      </c>
      <c r="D66" s="53"/>
      <c r="E66" s="53"/>
      <c r="F66" s="53" t="str">
        <f aca="false">LEFT(F64,3)&amp;TEXT(RIGHT(F64,2)+1,"#00")</f>
        <v>TXA08</v>
      </c>
      <c r="G66" s="34" t="n">
        <v>40</v>
      </c>
      <c r="H66" s="35" t="n">
        <v>1</v>
      </c>
      <c r="I66" s="35" t="s">
        <v>47</v>
      </c>
      <c r="J66" s="36" t="n">
        <f aca="false">J64+1</f>
        <v>8</v>
      </c>
      <c r="K66" s="38" t="s">
        <v>63</v>
      </c>
      <c r="L66" s="37" t="s">
        <v>29</v>
      </c>
    </row>
    <row r="67" customFormat="false" ht="13.8" hidden="false" customHeight="false" outlineLevel="0" collapsed="false">
      <c r="B67" s="53" t="s">
        <v>45</v>
      </c>
      <c r="C67" s="53" t="s">
        <v>46</v>
      </c>
      <c r="D67" s="53"/>
      <c r="E67" s="53"/>
      <c r="F67" s="53" t="str">
        <f aca="false">LEFT(F65,3)&amp;TEXT(RIGHT(F65,2)+1,"#00")</f>
        <v>RXA09</v>
      </c>
      <c r="G67" s="34" t="n">
        <v>40</v>
      </c>
      <c r="H67" s="35" t="n">
        <v>1</v>
      </c>
      <c r="I67" s="35" t="s">
        <v>47</v>
      </c>
      <c r="J67" s="36" t="n">
        <f aca="false">J65+1</f>
        <v>9</v>
      </c>
      <c r="K67" s="38" t="s">
        <v>64</v>
      </c>
      <c r="L67" s="37" t="s">
        <v>29</v>
      </c>
    </row>
    <row r="68" customFormat="false" ht="13.8" hidden="false" customHeight="false" outlineLevel="0" collapsed="false">
      <c r="B68" s="53" t="s">
        <v>45</v>
      </c>
      <c r="C68" s="53" t="s">
        <v>46</v>
      </c>
      <c r="D68" s="53"/>
      <c r="E68" s="53"/>
      <c r="F68" s="53" t="str">
        <f aca="false">LEFT(F66,3)&amp;TEXT(RIGHT(F66,2)+1,"#00")</f>
        <v>TXA09</v>
      </c>
      <c r="G68" s="34" t="n">
        <v>40</v>
      </c>
      <c r="H68" s="35" t="n">
        <v>1</v>
      </c>
      <c r="I68" s="35" t="s">
        <v>47</v>
      </c>
      <c r="J68" s="36" t="n">
        <f aca="false">J66+1</f>
        <v>9</v>
      </c>
      <c r="K68" s="38" t="s">
        <v>65</v>
      </c>
      <c r="L68" s="37" t="s">
        <v>29</v>
      </c>
    </row>
    <row r="69" customFormat="false" ht="13.8" hidden="false" customHeight="false" outlineLevel="0" collapsed="false">
      <c r="B69" s="53" t="s">
        <v>45</v>
      </c>
      <c r="C69" s="53" t="s">
        <v>46</v>
      </c>
      <c r="D69" s="53"/>
      <c r="E69" s="53"/>
      <c r="F69" s="53" t="str">
        <f aca="false">LEFT(F67,3)&amp;TEXT(RIGHT(F67,2)+1,"#00")</f>
        <v>RXA10</v>
      </c>
      <c r="G69" s="34" t="n">
        <v>40</v>
      </c>
      <c r="H69" s="35" t="n">
        <v>1</v>
      </c>
      <c r="I69" s="35" t="s">
        <v>47</v>
      </c>
      <c r="J69" s="36" t="n">
        <f aca="false">J67+1</f>
        <v>10</v>
      </c>
      <c r="K69" s="52" t="s">
        <v>66</v>
      </c>
      <c r="L69" s="37" t="s">
        <v>29</v>
      </c>
    </row>
    <row r="70" customFormat="false" ht="13.8" hidden="false" customHeight="false" outlineLevel="0" collapsed="false">
      <c r="B70" s="53" t="s">
        <v>45</v>
      </c>
      <c r="C70" s="53" t="s">
        <v>46</v>
      </c>
      <c r="D70" s="53"/>
      <c r="E70" s="53"/>
      <c r="F70" s="53" t="str">
        <f aca="false">LEFT(F68,3)&amp;TEXT(RIGHT(F68,2)+1,"#00")</f>
        <v>TXA10</v>
      </c>
      <c r="G70" s="34" t="n">
        <v>40</v>
      </c>
      <c r="H70" s="35" t="n">
        <v>1</v>
      </c>
      <c r="I70" s="35" t="s">
        <v>47</v>
      </c>
      <c r="J70" s="36" t="n">
        <f aca="false">J68+1</f>
        <v>10</v>
      </c>
      <c r="K70" s="38" t="s">
        <v>67</v>
      </c>
      <c r="L70" s="37" t="s">
        <v>29</v>
      </c>
    </row>
    <row r="71" customFormat="false" ht="13.8" hidden="false" customHeight="false" outlineLevel="0" collapsed="false">
      <c r="B71" s="53" t="s">
        <v>45</v>
      </c>
      <c r="C71" s="53" t="s">
        <v>46</v>
      </c>
      <c r="D71" s="53"/>
      <c r="E71" s="53"/>
      <c r="F71" s="53" t="str">
        <f aca="false">LEFT(F69,3)&amp;TEXT(RIGHT(F69,2)+1,"#00")</f>
        <v>RXA11</v>
      </c>
      <c r="G71" s="34" t="n">
        <v>40</v>
      </c>
      <c r="H71" s="35" t="n">
        <v>1</v>
      </c>
      <c r="I71" s="35" t="s">
        <v>47</v>
      </c>
      <c r="J71" s="36" t="n">
        <f aca="false">J69+1</f>
        <v>11</v>
      </c>
      <c r="K71" s="52" t="s">
        <v>68</v>
      </c>
      <c r="L71" s="44" t="s">
        <v>29</v>
      </c>
    </row>
    <row r="72" customFormat="false" ht="13.8" hidden="false" customHeight="false" outlineLevel="0" collapsed="false">
      <c r="B72" s="53" t="s">
        <v>45</v>
      </c>
      <c r="C72" s="53" t="s">
        <v>46</v>
      </c>
      <c r="D72" s="53"/>
      <c r="E72" s="53"/>
      <c r="F72" s="53" t="str">
        <f aca="false">LEFT(F70,3)&amp;TEXT(RIGHT(F70,2)+1,"#00")</f>
        <v>TXA11</v>
      </c>
      <c r="G72" s="34" t="n">
        <v>40</v>
      </c>
      <c r="H72" s="35" t="n">
        <v>1</v>
      </c>
      <c r="I72" s="35" t="s">
        <v>47</v>
      </c>
      <c r="J72" s="36" t="n">
        <f aca="false">J70+1</f>
        <v>11</v>
      </c>
      <c r="K72" s="38" t="s">
        <v>69</v>
      </c>
      <c r="L72" s="44" t="s">
        <v>29</v>
      </c>
    </row>
    <row r="73" customFormat="false" ht="13.8" hidden="false" customHeight="false" outlineLevel="0" collapsed="false">
      <c r="B73" s="53" t="s">
        <v>45</v>
      </c>
      <c r="C73" s="53" t="s">
        <v>46</v>
      </c>
      <c r="D73" s="53"/>
      <c r="E73" s="53"/>
      <c r="F73" s="53" t="str">
        <f aca="false">LEFT(F71,3)&amp;TEXT(RIGHT(F71,2)+1,"#00")</f>
        <v>RXA12</v>
      </c>
      <c r="G73" s="54" t="n">
        <v>40</v>
      </c>
      <c r="H73" s="35" t="n">
        <v>1</v>
      </c>
      <c r="I73" s="35" t="s">
        <v>47</v>
      </c>
      <c r="J73" s="36" t="n">
        <f aca="false">J71+1</f>
        <v>12</v>
      </c>
      <c r="K73" s="38" t="s">
        <v>70</v>
      </c>
      <c r="L73" s="44" t="s">
        <v>29</v>
      </c>
    </row>
    <row r="74" customFormat="false" ht="13.8" hidden="false" customHeight="false" outlineLevel="0" collapsed="false">
      <c r="B74" s="55" t="s">
        <v>45</v>
      </c>
      <c r="C74" s="55" t="s">
        <v>46</v>
      </c>
      <c r="D74" s="55"/>
      <c r="E74" s="55"/>
      <c r="F74" s="53" t="str">
        <f aca="false">LEFT(F72,3)&amp;TEXT(RIGHT(F72,2)+1,"#00")</f>
        <v>TXA12</v>
      </c>
      <c r="G74" s="56" t="n">
        <v>40</v>
      </c>
      <c r="H74" s="48" t="n">
        <v>1</v>
      </c>
      <c r="I74" s="56" t="s">
        <v>47</v>
      </c>
      <c r="J74" s="49" t="n">
        <f aca="false">J72+1</f>
        <v>12</v>
      </c>
      <c r="K74" s="57" t="s">
        <v>71</v>
      </c>
      <c r="L74" s="58" t="s">
        <v>29</v>
      </c>
    </row>
    <row r="75" customFormat="false" ht="13.8" hidden="false" customHeight="false" outlineLevel="0" collapsed="false">
      <c r="B75" s="59" t="s">
        <v>45</v>
      </c>
      <c r="C75" s="59" t="s">
        <v>46</v>
      </c>
      <c r="D75" s="59"/>
      <c r="E75" s="59"/>
      <c r="F75" s="59" t="s">
        <v>72</v>
      </c>
      <c r="G75" s="34" t="n">
        <v>40</v>
      </c>
      <c r="H75" s="30" t="n">
        <v>2</v>
      </c>
      <c r="I75" s="60" t="s">
        <v>73</v>
      </c>
      <c r="J75" s="31" t="n">
        <v>25</v>
      </c>
      <c r="K75" s="61" t="s">
        <v>74</v>
      </c>
      <c r="L75" s="38" t="s">
        <v>29</v>
      </c>
    </row>
    <row r="76" customFormat="false" ht="13.8" hidden="false" customHeight="false" outlineLevel="0" collapsed="false">
      <c r="B76" s="62" t="s">
        <v>45</v>
      </c>
      <c r="C76" s="62" t="s">
        <v>46</v>
      </c>
      <c r="D76" s="62"/>
      <c r="E76" s="62"/>
      <c r="F76" s="62" t="str">
        <f aca="false">SUBSTITUTE(F75,"RX", "TX")</f>
        <v>TXD01</v>
      </c>
      <c r="G76" s="34" t="n">
        <v>40</v>
      </c>
      <c r="H76" s="35" t="n">
        <v>2</v>
      </c>
      <c r="I76" s="35" t="s">
        <v>73</v>
      </c>
      <c r="J76" s="36" t="n">
        <v>25</v>
      </c>
      <c r="K76" s="63" t="s">
        <v>75</v>
      </c>
      <c r="L76" s="38" t="s">
        <v>29</v>
      </c>
    </row>
    <row r="77" customFormat="false" ht="13.8" hidden="false" customHeight="false" outlineLevel="0" collapsed="false">
      <c r="B77" s="62" t="s">
        <v>45</v>
      </c>
      <c r="C77" s="62" t="s">
        <v>46</v>
      </c>
      <c r="D77" s="62"/>
      <c r="E77" s="62"/>
      <c r="F77" s="62" t="str">
        <f aca="false">LEFT(F75,3)&amp;TEXT(RIGHT(F75,2)+1,"#00")</f>
        <v>RXD02</v>
      </c>
      <c r="G77" s="34" t="n">
        <v>40</v>
      </c>
      <c r="H77" s="35" t="n">
        <v>2</v>
      </c>
      <c r="I77" s="35" t="s">
        <v>73</v>
      </c>
      <c r="J77" s="36" t="n">
        <v>26</v>
      </c>
      <c r="K77" s="63" t="s">
        <v>76</v>
      </c>
      <c r="L77" s="37" t="s">
        <v>29</v>
      </c>
    </row>
    <row r="78" customFormat="false" ht="13.8" hidden="false" customHeight="false" outlineLevel="0" collapsed="false">
      <c r="B78" s="62" t="s">
        <v>45</v>
      </c>
      <c r="C78" s="62" t="s">
        <v>46</v>
      </c>
      <c r="D78" s="62"/>
      <c r="E78" s="62"/>
      <c r="F78" s="62" t="str">
        <f aca="false">LEFT(F76,3)&amp;TEXT(RIGHT(F76,2)+1,"#00")</f>
        <v>TXD02</v>
      </c>
      <c r="G78" s="34" t="n">
        <v>40</v>
      </c>
      <c r="H78" s="35" t="n">
        <v>2</v>
      </c>
      <c r="I78" s="35" t="s">
        <v>73</v>
      </c>
      <c r="J78" s="36" t="n">
        <f aca="false">J76+1</f>
        <v>26</v>
      </c>
      <c r="K78" s="63" t="s">
        <v>77</v>
      </c>
      <c r="L78" s="37" t="s">
        <v>29</v>
      </c>
    </row>
    <row r="79" customFormat="false" ht="13.8" hidden="false" customHeight="false" outlineLevel="0" collapsed="false">
      <c r="B79" s="62" t="s">
        <v>45</v>
      </c>
      <c r="C79" s="62" t="s">
        <v>46</v>
      </c>
      <c r="D79" s="62"/>
      <c r="E79" s="62"/>
      <c r="F79" s="62" t="str">
        <f aca="false">LEFT(F77,3)&amp;TEXT(RIGHT(F77,2)+1,"#00")</f>
        <v>RXD03</v>
      </c>
      <c r="G79" s="34" t="n">
        <v>40</v>
      </c>
      <c r="H79" s="35" t="n">
        <v>2</v>
      </c>
      <c r="I79" s="35" t="s">
        <v>73</v>
      </c>
      <c r="J79" s="36" t="n">
        <f aca="false">J77+1</f>
        <v>27</v>
      </c>
      <c r="K79" s="63" t="s">
        <v>78</v>
      </c>
      <c r="L79" s="37" t="s">
        <v>29</v>
      </c>
    </row>
    <row r="80" customFormat="false" ht="13.8" hidden="false" customHeight="false" outlineLevel="0" collapsed="false">
      <c r="B80" s="62" t="s">
        <v>45</v>
      </c>
      <c r="C80" s="62" t="s">
        <v>46</v>
      </c>
      <c r="D80" s="62"/>
      <c r="E80" s="62"/>
      <c r="F80" s="62" t="str">
        <f aca="false">LEFT(F78,3)&amp;TEXT(RIGHT(F78,2)+1,"#00")</f>
        <v>TXD03</v>
      </c>
      <c r="G80" s="34" t="n">
        <v>40</v>
      </c>
      <c r="H80" s="35" t="n">
        <v>2</v>
      </c>
      <c r="I80" s="35" t="s">
        <v>73</v>
      </c>
      <c r="J80" s="36" t="n">
        <f aca="false">J78+1</f>
        <v>27</v>
      </c>
      <c r="K80" s="63" t="s">
        <v>79</v>
      </c>
      <c r="L80" s="37" t="s">
        <v>29</v>
      </c>
    </row>
    <row r="81" customFormat="false" ht="13.8" hidden="false" customHeight="false" outlineLevel="0" collapsed="false">
      <c r="B81" s="62" t="s">
        <v>45</v>
      </c>
      <c r="C81" s="62" t="s">
        <v>46</v>
      </c>
      <c r="D81" s="62"/>
      <c r="E81" s="62"/>
      <c r="F81" s="62" t="str">
        <f aca="false">LEFT(F79,3)&amp;TEXT(RIGHT(F79,2)+1,"#00")</f>
        <v>RXD04</v>
      </c>
      <c r="G81" s="34" t="n">
        <v>40</v>
      </c>
      <c r="H81" s="35" t="n">
        <v>2</v>
      </c>
      <c r="I81" s="35" t="s">
        <v>73</v>
      </c>
      <c r="J81" s="36" t="n">
        <f aca="false">J79+1</f>
        <v>28</v>
      </c>
      <c r="K81" s="63" t="s">
        <v>80</v>
      </c>
      <c r="L81" s="37" t="s">
        <v>29</v>
      </c>
    </row>
    <row r="82" customFormat="false" ht="13.8" hidden="false" customHeight="false" outlineLevel="0" collapsed="false">
      <c r="B82" s="62" t="s">
        <v>45</v>
      </c>
      <c r="C82" s="62" t="s">
        <v>46</v>
      </c>
      <c r="D82" s="62"/>
      <c r="E82" s="62"/>
      <c r="F82" s="62" t="str">
        <f aca="false">LEFT(F80,3)&amp;TEXT(RIGHT(F80,2)+1,"#00")</f>
        <v>TXD04</v>
      </c>
      <c r="G82" s="34" t="n">
        <v>40</v>
      </c>
      <c r="H82" s="35" t="n">
        <v>2</v>
      </c>
      <c r="I82" s="35" t="s">
        <v>73</v>
      </c>
      <c r="J82" s="36" t="n">
        <f aca="false">J80+1</f>
        <v>28</v>
      </c>
      <c r="K82" s="63" t="s">
        <v>81</v>
      </c>
      <c r="L82" s="37" t="s">
        <v>29</v>
      </c>
    </row>
    <row r="83" customFormat="false" ht="13.8" hidden="false" customHeight="false" outlineLevel="0" collapsed="false">
      <c r="B83" s="62" t="s">
        <v>45</v>
      </c>
      <c r="C83" s="62" t="s">
        <v>46</v>
      </c>
      <c r="D83" s="62"/>
      <c r="E83" s="62"/>
      <c r="F83" s="62" t="str">
        <f aca="false">LEFT(F81,3)&amp;TEXT(RIGHT(F81,2)+1,"#00")</f>
        <v>RXD05</v>
      </c>
      <c r="G83" s="34" t="n">
        <v>40</v>
      </c>
      <c r="H83" s="35" t="n">
        <v>2</v>
      </c>
      <c r="I83" s="35" t="s">
        <v>73</v>
      </c>
      <c r="J83" s="36" t="n">
        <f aca="false">J81+1</f>
        <v>29</v>
      </c>
      <c r="K83" s="63" t="s">
        <v>82</v>
      </c>
      <c r="L83" s="37" t="s">
        <v>29</v>
      </c>
    </row>
    <row r="84" customFormat="false" ht="13.8" hidden="false" customHeight="false" outlineLevel="0" collapsed="false">
      <c r="B84" s="62" t="s">
        <v>45</v>
      </c>
      <c r="C84" s="62" t="s">
        <v>46</v>
      </c>
      <c r="D84" s="62"/>
      <c r="E84" s="62"/>
      <c r="F84" s="62" t="str">
        <f aca="false">LEFT(F82,3)&amp;TEXT(RIGHT(F82,2)+1,"#00")</f>
        <v>TXD05</v>
      </c>
      <c r="G84" s="34" t="n">
        <v>40</v>
      </c>
      <c r="H84" s="35" t="n">
        <v>2</v>
      </c>
      <c r="I84" s="35" t="s">
        <v>73</v>
      </c>
      <c r="J84" s="36" t="n">
        <f aca="false">J82+1</f>
        <v>29</v>
      </c>
      <c r="K84" s="63" t="s">
        <v>83</v>
      </c>
      <c r="L84" s="37" t="s">
        <v>29</v>
      </c>
    </row>
    <row r="85" customFormat="false" ht="13.8" hidden="false" customHeight="false" outlineLevel="0" collapsed="false">
      <c r="B85" s="62" t="s">
        <v>45</v>
      </c>
      <c r="C85" s="62" t="s">
        <v>46</v>
      </c>
      <c r="D85" s="62"/>
      <c r="E85" s="62"/>
      <c r="F85" s="62" t="str">
        <f aca="false">LEFT(F83,3)&amp;TEXT(RIGHT(F83,2)+1,"#00")</f>
        <v>RXD06</v>
      </c>
      <c r="G85" s="34" t="n">
        <v>40</v>
      </c>
      <c r="H85" s="35" t="n">
        <v>2</v>
      </c>
      <c r="I85" s="35" t="s">
        <v>73</v>
      </c>
      <c r="J85" s="36" t="n">
        <f aca="false">J83+1</f>
        <v>30</v>
      </c>
      <c r="K85" s="63" t="s">
        <v>84</v>
      </c>
      <c r="L85" s="37" t="s">
        <v>29</v>
      </c>
    </row>
    <row r="86" customFormat="false" ht="13.8" hidden="false" customHeight="false" outlineLevel="0" collapsed="false">
      <c r="B86" s="62" t="s">
        <v>45</v>
      </c>
      <c r="C86" s="62" t="s">
        <v>46</v>
      </c>
      <c r="D86" s="62"/>
      <c r="E86" s="62"/>
      <c r="F86" s="62" t="str">
        <f aca="false">LEFT(F84,3)&amp;TEXT(RIGHT(F84,2)+1,"#00")</f>
        <v>TXD06</v>
      </c>
      <c r="G86" s="34" t="n">
        <v>40</v>
      </c>
      <c r="H86" s="35" t="n">
        <v>2</v>
      </c>
      <c r="I86" s="35" t="s">
        <v>73</v>
      </c>
      <c r="J86" s="36" t="n">
        <f aca="false">J84+1</f>
        <v>30</v>
      </c>
      <c r="K86" s="63" t="s">
        <v>85</v>
      </c>
      <c r="L86" s="37" t="s">
        <v>29</v>
      </c>
    </row>
    <row r="87" customFormat="false" ht="13.8" hidden="false" customHeight="false" outlineLevel="0" collapsed="false">
      <c r="B87" s="62" t="s">
        <v>45</v>
      </c>
      <c r="C87" s="62" t="s">
        <v>46</v>
      </c>
      <c r="D87" s="62"/>
      <c r="E87" s="62"/>
      <c r="F87" s="62" t="str">
        <f aca="false">LEFT(F85,3)&amp;TEXT(RIGHT(F85,2)+1,"#00")</f>
        <v>RXD07</v>
      </c>
      <c r="G87" s="34" t="n">
        <v>40</v>
      </c>
      <c r="H87" s="35" t="n">
        <v>2</v>
      </c>
      <c r="I87" s="35" t="s">
        <v>73</v>
      </c>
      <c r="J87" s="36" t="n">
        <f aca="false">J85+1</f>
        <v>31</v>
      </c>
      <c r="K87" s="63" t="s">
        <v>86</v>
      </c>
      <c r="L87" s="38" t="s">
        <v>29</v>
      </c>
    </row>
    <row r="88" customFormat="false" ht="13.8" hidden="false" customHeight="false" outlineLevel="0" collapsed="false">
      <c r="B88" s="62" t="s">
        <v>45</v>
      </c>
      <c r="C88" s="62" t="s">
        <v>46</v>
      </c>
      <c r="D88" s="62"/>
      <c r="E88" s="62"/>
      <c r="F88" s="62" t="str">
        <f aca="false">LEFT(F86,3)&amp;TEXT(RIGHT(F86,2)+1,"#00")</f>
        <v>TXD07</v>
      </c>
      <c r="G88" s="34" t="n">
        <v>40</v>
      </c>
      <c r="H88" s="35" t="n">
        <v>2</v>
      </c>
      <c r="I88" s="35" t="s">
        <v>73</v>
      </c>
      <c r="J88" s="36" t="n">
        <f aca="false">J86+1</f>
        <v>31</v>
      </c>
      <c r="K88" s="63" t="s">
        <v>87</v>
      </c>
      <c r="L88" s="38" t="s">
        <v>29</v>
      </c>
    </row>
    <row r="89" customFormat="false" ht="13.8" hidden="false" customHeight="false" outlineLevel="0" collapsed="false">
      <c r="B89" s="62" t="s">
        <v>45</v>
      </c>
      <c r="C89" s="62" t="s">
        <v>46</v>
      </c>
      <c r="D89" s="62"/>
      <c r="E89" s="62"/>
      <c r="F89" s="62" t="str">
        <f aca="false">LEFT(F87,3)&amp;TEXT(RIGHT(F87,2)+1,"#00")</f>
        <v>RXD08</v>
      </c>
      <c r="G89" s="34" t="n">
        <v>40</v>
      </c>
      <c r="H89" s="35" t="n">
        <v>2</v>
      </c>
      <c r="I89" s="35" t="s">
        <v>73</v>
      </c>
      <c r="J89" s="36" t="n">
        <f aca="false">J87+1</f>
        <v>32</v>
      </c>
      <c r="K89" s="63" t="s">
        <v>88</v>
      </c>
      <c r="L89" s="38" t="s">
        <v>29</v>
      </c>
    </row>
    <row r="90" customFormat="false" ht="13.8" hidden="false" customHeight="false" outlineLevel="0" collapsed="false">
      <c r="B90" s="62" t="s">
        <v>45</v>
      </c>
      <c r="C90" s="62" t="s">
        <v>46</v>
      </c>
      <c r="D90" s="62"/>
      <c r="E90" s="62"/>
      <c r="F90" s="62" t="str">
        <f aca="false">LEFT(F88,3)&amp;TEXT(RIGHT(F88,2)+1,"#00")</f>
        <v>TXD08</v>
      </c>
      <c r="G90" s="34" t="n">
        <v>40</v>
      </c>
      <c r="H90" s="35" t="n">
        <v>2</v>
      </c>
      <c r="I90" s="35" t="s">
        <v>73</v>
      </c>
      <c r="J90" s="36" t="n">
        <f aca="false">J88+1</f>
        <v>32</v>
      </c>
      <c r="K90" s="63" t="s">
        <v>89</v>
      </c>
      <c r="L90" s="38" t="s">
        <v>29</v>
      </c>
    </row>
    <row r="91" customFormat="false" ht="13.8" hidden="false" customHeight="false" outlineLevel="0" collapsed="false">
      <c r="B91" s="62" t="s">
        <v>45</v>
      </c>
      <c r="C91" s="62" t="s">
        <v>46</v>
      </c>
      <c r="D91" s="62"/>
      <c r="E91" s="62"/>
      <c r="F91" s="62" t="str">
        <f aca="false">LEFT(F89,3)&amp;TEXT(RIGHT(F89,2)+1,"#00")</f>
        <v>RXD09</v>
      </c>
      <c r="G91" s="34" t="n">
        <v>40</v>
      </c>
      <c r="H91" s="35" t="n">
        <v>2</v>
      </c>
      <c r="I91" s="35" t="s">
        <v>73</v>
      </c>
      <c r="J91" s="36" t="n">
        <f aca="false">J89+1</f>
        <v>33</v>
      </c>
      <c r="K91" s="63" t="s">
        <v>90</v>
      </c>
      <c r="L91" s="38" t="s">
        <v>29</v>
      </c>
    </row>
    <row r="92" customFormat="false" ht="13.8" hidden="false" customHeight="false" outlineLevel="0" collapsed="false">
      <c r="B92" s="62" t="s">
        <v>45</v>
      </c>
      <c r="C92" s="62" t="s">
        <v>46</v>
      </c>
      <c r="D92" s="62"/>
      <c r="E92" s="62"/>
      <c r="F92" s="62" t="str">
        <f aca="false">LEFT(F90,3)&amp;TEXT(RIGHT(F90,2)+1,"#00")</f>
        <v>TXD09</v>
      </c>
      <c r="G92" s="34" t="n">
        <v>40</v>
      </c>
      <c r="H92" s="35" t="n">
        <v>2</v>
      </c>
      <c r="I92" s="35" t="s">
        <v>73</v>
      </c>
      <c r="J92" s="36" t="n">
        <f aca="false">J90+1</f>
        <v>33</v>
      </c>
      <c r="K92" s="63" t="s">
        <v>91</v>
      </c>
      <c r="L92" s="38" t="s">
        <v>29</v>
      </c>
    </row>
    <row r="93" customFormat="false" ht="13.8" hidden="false" customHeight="false" outlineLevel="0" collapsed="false">
      <c r="B93" s="62" t="s">
        <v>45</v>
      </c>
      <c r="C93" s="62" t="s">
        <v>46</v>
      </c>
      <c r="D93" s="62"/>
      <c r="E93" s="62"/>
      <c r="F93" s="62" t="str">
        <f aca="false">LEFT(F91,3)&amp;TEXT(RIGHT(F91,2)+1,"#00")</f>
        <v>RXD10</v>
      </c>
      <c r="G93" s="34" t="n">
        <v>40</v>
      </c>
      <c r="H93" s="35" t="n">
        <v>2</v>
      </c>
      <c r="I93" s="35" t="s">
        <v>73</v>
      </c>
      <c r="J93" s="36" t="n">
        <f aca="false">J91+1</f>
        <v>34</v>
      </c>
      <c r="K93" s="63" t="s">
        <v>92</v>
      </c>
      <c r="L93" s="38" t="s">
        <v>29</v>
      </c>
    </row>
    <row r="94" customFormat="false" ht="13.8" hidden="false" customHeight="false" outlineLevel="0" collapsed="false">
      <c r="B94" s="62" t="s">
        <v>45</v>
      </c>
      <c r="C94" s="62" t="s">
        <v>46</v>
      </c>
      <c r="D94" s="62"/>
      <c r="E94" s="62"/>
      <c r="F94" s="62" t="str">
        <f aca="false">LEFT(F92,3)&amp;TEXT(RIGHT(F92,2)+1,"#00")</f>
        <v>TXD10</v>
      </c>
      <c r="G94" s="34" t="n">
        <v>40</v>
      </c>
      <c r="H94" s="35" t="n">
        <v>2</v>
      </c>
      <c r="I94" s="35" t="s">
        <v>73</v>
      </c>
      <c r="J94" s="36" t="n">
        <f aca="false">J92+1</f>
        <v>34</v>
      </c>
      <c r="K94" s="63" t="s">
        <v>93</v>
      </c>
      <c r="L94" s="38" t="s">
        <v>29</v>
      </c>
    </row>
    <row r="95" customFormat="false" ht="13.8" hidden="false" customHeight="false" outlineLevel="0" collapsed="false">
      <c r="B95" s="62" t="s">
        <v>45</v>
      </c>
      <c r="C95" s="62" t="s">
        <v>46</v>
      </c>
      <c r="D95" s="62"/>
      <c r="E95" s="62"/>
      <c r="F95" s="62" t="str">
        <f aca="false">LEFT(F93,3)&amp;TEXT(RIGHT(F93,2)+1,"#00")</f>
        <v>RXD11</v>
      </c>
      <c r="G95" s="34" t="n">
        <v>40</v>
      </c>
      <c r="H95" s="35" t="n">
        <v>2</v>
      </c>
      <c r="I95" s="35" t="s">
        <v>73</v>
      </c>
      <c r="J95" s="36" t="n">
        <f aca="false">J93+1</f>
        <v>35</v>
      </c>
      <c r="K95" s="63" t="s">
        <v>94</v>
      </c>
      <c r="L95" s="38" t="s">
        <v>29</v>
      </c>
    </row>
    <row r="96" customFormat="false" ht="13.8" hidden="false" customHeight="false" outlineLevel="0" collapsed="false">
      <c r="B96" s="62" t="s">
        <v>45</v>
      </c>
      <c r="C96" s="62" t="s">
        <v>46</v>
      </c>
      <c r="D96" s="62"/>
      <c r="E96" s="62"/>
      <c r="F96" s="62" t="str">
        <f aca="false">LEFT(F94,3)&amp;TEXT(RIGHT(F94,2)+1,"#00")</f>
        <v>TXD11</v>
      </c>
      <c r="G96" s="34" t="n">
        <v>40</v>
      </c>
      <c r="H96" s="35" t="n">
        <v>2</v>
      </c>
      <c r="I96" s="35" t="s">
        <v>73</v>
      </c>
      <c r="J96" s="36" t="n">
        <f aca="false">J94+1</f>
        <v>35</v>
      </c>
      <c r="K96" s="63" t="s">
        <v>95</v>
      </c>
      <c r="L96" s="38" t="s">
        <v>29</v>
      </c>
    </row>
    <row r="97" customFormat="false" ht="13.8" hidden="false" customHeight="false" outlineLevel="0" collapsed="false">
      <c r="B97" s="62" t="s">
        <v>45</v>
      </c>
      <c r="C97" s="62" t="s">
        <v>46</v>
      </c>
      <c r="D97" s="62"/>
      <c r="E97" s="62"/>
      <c r="F97" s="62" t="str">
        <f aca="false">LEFT(F95,3)&amp;TEXT(RIGHT(F95,2)+1,"#00")</f>
        <v>RXD12</v>
      </c>
      <c r="G97" s="34" t="n">
        <v>40</v>
      </c>
      <c r="H97" s="35" t="n">
        <v>2</v>
      </c>
      <c r="I97" s="35" t="s">
        <v>73</v>
      </c>
      <c r="J97" s="36" t="n">
        <f aca="false">J95+1</f>
        <v>36</v>
      </c>
      <c r="K97" s="38" t="s">
        <v>96</v>
      </c>
      <c r="L97" s="38" t="s">
        <v>29</v>
      </c>
    </row>
    <row r="98" customFormat="false" ht="13.8" hidden="false" customHeight="false" outlineLevel="0" collapsed="false">
      <c r="B98" s="64" t="s">
        <v>45</v>
      </c>
      <c r="C98" s="64" t="s">
        <v>46</v>
      </c>
      <c r="D98" s="64"/>
      <c r="E98" s="64"/>
      <c r="F98" s="62" t="str">
        <f aca="false">LEFT(F96,3)&amp;TEXT(RIGHT(F96,2)+1,"#00")</f>
        <v>TXD12</v>
      </c>
      <c r="G98" s="65" t="n">
        <v>40</v>
      </c>
      <c r="H98" s="66" t="n">
        <v>2</v>
      </c>
      <c r="I98" s="35" t="s">
        <v>73</v>
      </c>
      <c r="J98" s="49" t="n">
        <f aca="false">J96+1</f>
        <v>36</v>
      </c>
      <c r="K98" s="67" t="s">
        <v>97</v>
      </c>
      <c r="L98" s="67" t="s">
        <v>29</v>
      </c>
    </row>
    <row r="99" customFormat="false" ht="13.8" hidden="false" customHeight="false" outlineLevel="0" collapsed="false">
      <c r="B99" s="51" t="s">
        <v>98</v>
      </c>
      <c r="C99" s="51" t="s">
        <v>25</v>
      </c>
      <c r="D99" s="51" t="n">
        <v>50</v>
      </c>
      <c r="E99" s="51"/>
      <c r="F99" s="51" t="s">
        <v>26</v>
      </c>
      <c r="G99" s="68" t="n">
        <v>44</v>
      </c>
      <c r="H99" s="69" t="n">
        <v>1</v>
      </c>
      <c r="I99" s="30" t="s">
        <v>27</v>
      </c>
      <c r="J99" s="31" t="n">
        <v>1</v>
      </c>
      <c r="K99" s="67" t="str">
        <f aca="false">SUBSTITUTE(K51,"gimone","agogna")</f>
        <v>agogna BNL712 TXA01</v>
      </c>
      <c r="L99" s="67" t="s">
        <v>29</v>
      </c>
    </row>
    <row r="100" customFormat="false" ht="13.8" hidden="false" customHeight="false" outlineLevel="0" collapsed="false">
      <c r="B100" s="53" t="s">
        <v>98</v>
      </c>
      <c r="C100" s="53" t="s">
        <v>25</v>
      </c>
      <c r="D100" s="53" t="n">
        <v>50</v>
      </c>
      <c r="E100" s="53"/>
      <c r="F100" s="53" t="str">
        <f aca="false">SUBSTITUTE(F99,"RX", "TX")</f>
        <v>TXA01</v>
      </c>
      <c r="G100" s="34" t="n">
        <v>44</v>
      </c>
      <c r="H100" s="35" t="n">
        <v>1</v>
      </c>
      <c r="I100" s="35" t="s">
        <v>27</v>
      </c>
      <c r="J100" s="36" t="n">
        <v>1</v>
      </c>
      <c r="K100" s="67" t="str">
        <f aca="false">SUBSTITUTE(K52,"gimone","agogna")</f>
        <v>agogna BNL712 RXA01</v>
      </c>
      <c r="L100" s="67" t="s">
        <v>29</v>
      </c>
    </row>
    <row r="101" customFormat="false" ht="13.8" hidden="false" customHeight="false" outlineLevel="0" collapsed="false">
      <c r="B101" s="53" t="s">
        <v>98</v>
      </c>
      <c r="C101" s="53" t="s">
        <v>25</v>
      </c>
      <c r="D101" s="53" t="n">
        <v>50</v>
      </c>
      <c r="E101" s="53"/>
      <c r="F101" s="53" t="str">
        <f aca="false">LEFT(F99,3)&amp;TEXT(RIGHT(F99,2)+1,"#00")</f>
        <v>RXA02</v>
      </c>
      <c r="G101" s="34" t="n">
        <v>44</v>
      </c>
      <c r="H101" s="35" t="n">
        <v>1</v>
      </c>
      <c r="I101" s="35" t="s">
        <v>27</v>
      </c>
      <c r="J101" s="36" t="n">
        <f aca="false">J99+1</f>
        <v>2</v>
      </c>
      <c r="K101" s="67" t="str">
        <f aca="false">SUBSTITUTE(K53,"gimone","agogna")</f>
        <v>agogna BNL712 TXA02</v>
      </c>
      <c r="L101" s="67" t="s">
        <v>29</v>
      </c>
    </row>
    <row r="102" customFormat="false" ht="13.8" hidden="false" customHeight="false" outlineLevel="0" collapsed="false">
      <c r="B102" s="53" t="s">
        <v>98</v>
      </c>
      <c r="C102" s="53" t="s">
        <v>25</v>
      </c>
      <c r="D102" s="53" t="n">
        <v>50</v>
      </c>
      <c r="E102" s="53"/>
      <c r="F102" s="53" t="str">
        <f aca="false">LEFT(F100,3)&amp;TEXT(RIGHT(F100,2)+1,"#00")</f>
        <v>TXA02</v>
      </c>
      <c r="G102" s="34" t="n">
        <v>44</v>
      </c>
      <c r="H102" s="35" t="n">
        <v>1</v>
      </c>
      <c r="I102" s="35" t="s">
        <v>27</v>
      </c>
      <c r="J102" s="36" t="n">
        <f aca="false">J100+1</f>
        <v>2</v>
      </c>
      <c r="K102" s="67" t="str">
        <f aca="false">SUBSTITUTE(K54,"gimone","agogna")</f>
        <v>agogna BNL712 RXA02</v>
      </c>
      <c r="L102" s="67" t="s">
        <v>29</v>
      </c>
    </row>
    <row r="103" customFormat="false" ht="13.8" hidden="false" customHeight="false" outlineLevel="0" collapsed="false">
      <c r="B103" s="53" t="s">
        <v>98</v>
      </c>
      <c r="C103" s="53" t="s">
        <v>25</v>
      </c>
      <c r="D103" s="53" t="n">
        <v>50</v>
      </c>
      <c r="E103" s="53"/>
      <c r="F103" s="53" t="str">
        <f aca="false">LEFT(F101,3)&amp;TEXT(RIGHT(F101,2)+1,"#00")</f>
        <v>RXA03</v>
      </c>
      <c r="G103" s="34" t="n">
        <v>44</v>
      </c>
      <c r="H103" s="35" t="n">
        <v>1</v>
      </c>
      <c r="I103" s="35" t="s">
        <v>27</v>
      </c>
      <c r="J103" s="36" t="n">
        <f aca="false">J101+1</f>
        <v>3</v>
      </c>
      <c r="K103" s="67" t="str">
        <f aca="false">SUBSTITUTE(K55,"gimone","agogna")</f>
        <v>agogna BNL712 TXA03</v>
      </c>
      <c r="L103" s="67" t="s">
        <v>29</v>
      </c>
    </row>
    <row r="104" customFormat="false" ht="13.8" hidden="false" customHeight="false" outlineLevel="0" collapsed="false">
      <c r="B104" s="53" t="s">
        <v>98</v>
      </c>
      <c r="C104" s="53" t="s">
        <v>25</v>
      </c>
      <c r="D104" s="53" t="n">
        <v>50</v>
      </c>
      <c r="E104" s="53"/>
      <c r="F104" s="53" t="str">
        <f aca="false">LEFT(F102,3)&amp;TEXT(RIGHT(F102,2)+1,"#00")</f>
        <v>TXA03</v>
      </c>
      <c r="G104" s="34" t="n">
        <v>44</v>
      </c>
      <c r="H104" s="35" t="n">
        <v>1</v>
      </c>
      <c r="I104" s="35" t="s">
        <v>27</v>
      </c>
      <c r="J104" s="36" t="n">
        <f aca="false">J102+1</f>
        <v>3</v>
      </c>
      <c r="K104" s="67" t="str">
        <f aca="false">SUBSTITUTE(K56,"gimone","agogna")</f>
        <v>agogna BNL712 RXA03</v>
      </c>
      <c r="L104" s="67" t="s">
        <v>29</v>
      </c>
    </row>
    <row r="105" customFormat="false" ht="13.8" hidden="false" customHeight="false" outlineLevel="0" collapsed="false">
      <c r="B105" s="53" t="s">
        <v>98</v>
      </c>
      <c r="C105" s="53" t="s">
        <v>25</v>
      </c>
      <c r="D105" s="53" t="n">
        <v>50</v>
      </c>
      <c r="E105" s="53"/>
      <c r="F105" s="53" t="str">
        <f aca="false">LEFT(F103,3)&amp;TEXT(RIGHT(F103,2)+1,"#00")</f>
        <v>RXA04</v>
      </c>
      <c r="G105" s="34" t="n">
        <v>44</v>
      </c>
      <c r="H105" s="35" t="n">
        <v>1</v>
      </c>
      <c r="I105" s="35" t="s">
        <v>27</v>
      </c>
      <c r="J105" s="36" t="n">
        <f aca="false">J103+1</f>
        <v>4</v>
      </c>
      <c r="K105" s="67" t="str">
        <f aca="false">SUBSTITUTE(K57,"gimone","agogna")</f>
        <v>agogna BNL712 TXA04</v>
      </c>
      <c r="L105" s="67" t="s">
        <v>29</v>
      </c>
    </row>
    <row r="106" customFormat="false" ht="13.8" hidden="false" customHeight="false" outlineLevel="0" collapsed="false">
      <c r="B106" s="53" t="s">
        <v>98</v>
      </c>
      <c r="C106" s="53" t="s">
        <v>25</v>
      </c>
      <c r="D106" s="53" t="n">
        <v>50</v>
      </c>
      <c r="E106" s="53"/>
      <c r="F106" s="53" t="str">
        <f aca="false">LEFT(F104,3)&amp;TEXT(RIGHT(F104,2)+1,"#00")</f>
        <v>TXA04</v>
      </c>
      <c r="G106" s="34" t="n">
        <v>44</v>
      </c>
      <c r="H106" s="35" t="n">
        <v>1</v>
      </c>
      <c r="I106" s="35" t="s">
        <v>27</v>
      </c>
      <c r="J106" s="36" t="n">
        <f aca="false">J104+1</f>
        <v>4</v>
      </c>
      <c r="K106" s="67" t="str">
        <f aca="false">SUBSTITUTE(K58,"gimone","agogna")</f>
        <v>agogna BNL712 RXA04</v>
      </c>
      <c r="L106" s="67" t="s">
        <v>29</v>
      </c>
    </row>
    <row r="107" customFormat="false" ht="13.8" hidden="false" customHeight="false" outlineLevel="0" collapsed="false">
      <c r="B107" s="53" t="s">
        <v>98</v>
      </c>
      <c r="C107" s="53" t="s">
        <v>25</v>
      </c>
      <c r="D107" s="53" t="n">
        <v>50</v>
      </c>
      <c r="E107" s="53"/>
      <c r="F107" s="53" t="str">
        <f aca="false">LEFT(F105,3)&amp;TEXT(RIGHT(F105,2)+1,"#00")</f>
        <v>RXA05</v>
      </c>
      <c r="G107" s="34" t="n">
        <v>44</v>
      </c>
      <c r="H107" s="35" t="n">
        <v>1</v>
      </c>
      <c r="I107" s="35" t="s">
        <v>27</v>
      </c>
      <c r="J107" s="36" t="n">
        <f aca="false">J105+1</f>
        <v>5</v>
      </c>
      <c r="K107" s="67" t="str">
        <f aca="false">SUBSTITUTE(K59,"gimone","agogna")</f>
        <v>agogna BNL712 TXA05</v>
      </c>
      <c r="L107" s="67" t="s">
        <v>29</v>
      </c>
    </row>
    <row r="108" customFormat="false" ht="13.8" hidden="false" customHeight="false" outlineLevel="0" collapsed="false">
      <c r="B108" s="53" t="s">
        <v>98</v>
      </c>
      <c r="C108" s="53" t="s">
        <v>25</v>
      </c>
      <c r="D108" s="53" t="n">
        <v>50</v>
      </c>
      <c r="E108" s="53"/>
      <c r="F108" s="53" t="str">
        <f aca="false">LEFT(F106,3)&amp;TEXT(RIGHT(F106,2)+1,"#00")</f>
        <v>TXA05</v>
      </c>
      <c r="G108" s="34" t="n">
        <v>44</v>
      </c>
      <c r="H108" s="35" t="n">
        <v>1</v>
      </c>
      <c r="I108" s="35" t="s">
        <v>27</v>
      </c>
      <c r="J108" s="36" t="n">
        <f aca="false">J106+1</f>
        <v>5</v>
      </c>
      <c r="K108" s="67" t="str">
        <f aca="false">SUBSTITUTE(K60,"gimone","agogna")</f>
        <v>agogna BNL712 RXA05</v>
      </c>
      <c r="L108" s="67" t="s">
        <v>29</v>
      </c>
    </row>
    <row r="109" customFormat="false" ht="13.8" hidden="false" customHeight="false" outlineLevel="0" collapsed="false">
      <c r="B109" s="53" t="s">
        <v>98</v>
      </c>
      <c r="C109" s="53" t="s">
        <v>25</v>
      </c>
      <c r="D109" s="53" t="n">
        <v>50</v>
      </c>
      <c r="E109" s="53"/>
      <c r="F109" s="53" t="str">
        <f aca="false">LEFT(F107,3)&amp;TEXT(RIGHT(F107,2)+1,"#00")</f>
        <v>RXA06</v>
      </c>
      <c r="G109" s="34" t="n">
        <v>44</v>
      </c>
      <c r="H109" s="35" t="n">
        <v>1</v>
      </c>
      <c r="I109" s="35" t="s">
        <v>27</v>
      </c>
      <c r="J109" s="36" t="n">
        <f aca="false">J107+1</f>
        <v>6</v>
      </c>
      <c r="K109" s="67" t="str">
        <f aca="false">SUBSTITUTE(K61,"gimone","agogna")</f>
        <v>agogna BNL712 TXA06</v>
      </c>
      <c r="L109" s="67" t="s">
        <v>29</v>
      </c>
    </row>
    <row r="110" customFormat="false" ht="13.8" hidden="false" customHeight="false" outlineLevel="0" collapsed="false">
      <c r="B110" s="53" t="s">
        <v>98</v>
      </c>
      <c r="C110" s="53" t="s">
        <v>25</v>
      </c>
      <c r="D110" s="53" t="n">
        <v>50</v>
      </c>
      <c r="E110" s="53"/>
      <c r="F110" s="53" t="str">
        <f aca="false">LEFT(F108,3)&amp;TEXT(RIGHT(F108,2)+1,"#00")</f>
        <v>TXA06</v>
      </c>
      <c r="G110" s="34" t="n">
        <v>44</v>
      </c>
      <c r="H110" s="35" t="n">
        <v>1</v>
      </c>
      <c r="I110" s="35" t="s">
        <v>27</v>
      </c>
      <c r="J110" s="36" t="n">
        <f aca="false">J108+1</f>
        <v>6</v>
      </c>
      <c r="K110" s="67" t="str">
        <f aca="false">SUBSTITUTE(K62,"gimone","agogna")</f>
        <v>agogna BNL712 RXA06</v>
      </c>
      <c r="L110" s="67" t="s">
        <v>29</v>
      </c>
    </row>
    <row r="111" customFormat="false" ht="13.8" hidden="false" customHeight="false" outlineLevel="0" collapsed="false">
      <c r="B111" s="53" t="s">
        <v>98</v>
      </c>
      <c r="C111" s="53" t="s">
        <v>25</v>
      </c>
      <c r="D111" s="53" t="n">
        <v>50</v>
      </c>
      <c r="E111" s="53"/>
      <c r="F111" s="53" t="str">
        <f aca="false">LEFT(F109,3)&amp;TEXT(RIGHT(F109,2)+1,"#00")</f>
        <v>RXA07</v>
      </c>
      <c r="G111" s="34" t="n">
        <v>44</v>
      </c>
      <c r="H111" s="35" t="n">
        <v>1</v>
      </c>
      <c r="I111" s="35" t="s">
        <v>27</v>
      </c>
      <c r="J111" s="36" t="n">
        <f aca="false">J109+1</f>
        <v>7</v>
      </c>
      <c r="K111" s="67" t="str">
        <f aca="false">SUBSTITUTE(K63,"gimone","agogna")</f>
        <v>agogna BNL712 TXA07</v>
      </c>
      <c r="L111" s="67" t="s">
        <v>29</v>
      </c>
    </row>
    <row r="112" customFormat="false" ht="13.8" hidden="false" customHeight="false" outlineLevel="0" collapsed="false">
      <c r="B112" s="53" t="s">
        <v>98</v>
      </c>
      <c r="C112" s="53" t="s">
        <v>25</v>
      </c>
      <c r="D112" s="53" t="n">
        <v>50</v>
      </c>
      <c r="E112" s="53"/>
      <c r="F112" s="53" t="str">
        <f aca="false">LEFT(F110,3)&amp;TEXT(RIGHT(F110,2)+1,"#00")</f>
        <v>TXA07</v>
      </c>
      <c r="G112" s="34" t="n">
        <v>44</v>
      </c>
      <c r="H112" s="35" t="n">
        <v>1</v>
      </c>
      <c r="I112" s="35" t="s">
        <v>27</v>
      </c>
      <c r="J112" s="36" t="n">
        <f aca="false">J110+1</f>
        <v>7</v>
      </c>
      <c r="K112" s="67" t="str">
        <f aca="false">SUBSTITUTE(K64,"gimone","agogna")</f>
        <v>agogna BNL712 RXA07</v>
      </c>
      <c r="L112" s="67" t="s">
        <v>29</v>
      </c>
    </row>
    <row r="113" customFormat="false" ht="13.8" hidden="false" customHeight="false" outlineLevel="0" collapsed="false">
      <c r="B113" s="53" t="s">
        <v>98</v>
      </c>
      <c r="C113" s="53" t="s">
        <v>25</v>
      </c>
      <c r="D113" s="53" t="n">
        <v>50</v>
      </c>
      <c r="E113" s="53"/>
      <c r="F113" s="53" t="str">
        <f aca="false">LEFT(F111,3)&amp;TEXT(RIGHT(F111,2)+1,"#00")</f>
        <v>RXA08</v>
      </c>
      <c r="G113" s="34" t="n">
        <v>44</v>
      </c>
      <c r="H113" s="35" t="n">
        <v>1</v>
      </c>
      <c r="I113" s="35" t="s">
        <v>27</v>
      </c>
      <c r="J113" s="36" t="n">
        <f aca="false">J111+1</f>
        <v>8</v>
      </c>
      <c r="K113" s="67" t="str">
        <f aca="false">SUBSTITUTE(K65,"gimone","agogna")</f>
        <v>agogna BNL712 TXA08</v>
      </c>
      <c r="L113" s="67" t="s">
        <v>29</v>
      </c>
    </row>
    <row r="114" customFormat="false" ht="13.8" hidden="false" customHeight="false" outlineLevel="0" collapsed="false">
      <c r="B114" s="53" t="s">
        <v>98</v>
      </c>
      <c r="C114" s="53" t="s">
        <v>25</v>
      </c>
      <c r="D114" s="53" t="n">
        <v>50</v>
      </c>
      <c r="E114" s="53"/>
      <c r="F114" s="53" t="str">
        <f aca="false">LEFT(F112,3)&amp;TEXT(RIGHT(F112,2)+1,"#00")</f>
        <v>TXA08</v>
      </c>
      <c r="G114" s="34" t="n">
        <v>44</v>
      </c>
      <c r="H114" s="35" t="n">
        <v>1</v>
      </c>
      <c r="I114" s="35" t="s">
        <v>27</v>
      </c>
      <c r="J114" s="36" t="n">
        <f aca="false">J112+1</f>
        <v>8</v>
      </c>
      <c r="K114" s="67" t="str">
        <f aca="false">SUBSTITUTE(K66,"gimone","agogna")</f>
        <v>agogna BNL712 RXA08</v>
      </c>
      <c r="L114" s="67" t="s">
        <v>29</v>
      </c>
    </row>
    <row r="115" customFormat="false" ht="13.8" hidden="false" customHeight="false" outlineLevel="0" collapsed="false">
      <c r="B115" s="53" t="s">
        <v>98</v>
      </c>
      <c r="C115" s="53" t="s">
        <v>25</v>
      </c>
      <c r="D115" s="53" t="n">
        <v>50</v>
      </c>
      <c r="E115" s="53"/>
      <c r="F115" s="53" t="str">
        <f aca="false">LEFT(F113,3)&amp;TEXT(RIGHT(F113,2)+1,"#00")</f>
        <v>RXA09</v>
      </c>
      <c r="G115" s="34" t="n">
        <v>44</v>
      </c>
      <c r="H115" s="35" t="n">
        <v>1</v>
      </c>
      <c r="I115" s="35" t="s">
        <v>27</v>
      </c>
      <c r="J115" s="36" t="n">
        <f aca="false">J113+1</f>
        <v>9</v>
      </c>
      <c r="K115" s="67" t="str">
        <f aca="false">SUBSTITUTE(K67,"gimone","agogna")</f>
        <v>agogna BNL712 TXA09</v>
      </c>
      <c r="L115" s="67" t="s">
        <v>29</v>
      </c>
    </row>
    <row r="116" customFormat="false" ht="13.8" hidden="false" customHeight="false" outlineLevel="0" collapsed="false">
      <c r="B116" s="53" t="s">
        <v>98</v>
      </c>
      <c r="C116" s="53" t="s">
        <v>25</v>
      </c>
      <c r="D116" s="53" t="n">
        <v>50</v>
      </c>
      <c r="E116" s="53"/>
      <c r="F116" s="53" t="str">
        <f aca="false">LEFT(F114,3)&amp;TEXT(RIGHT(F114,2)+1,"#00")</f>
        <v>TXA09</v>
      </c>
      <c r="G116" s="34" t="n">
        <v>44</v>
      </c>
      <c r="H116" s="35" t="n">
        <v>1</v>
      </c>
      <c r="I116" s="35" t="s">
        <v>27</v>
      </c>
      <c r="J116" s="36" t="n">
        <f aca="false">J114+1</f>
        <v>9</v>
      </c>
      <c r="K116" s="67" t="str">
        <f aca="false">SUBSTITUTE(K68,"gimone","agogna")</f>
        <v>agogna BNL712 RXA09</v>
      </c>
      <c r="L116" s="67" t="s">
        <v>29</v>
      </c>
    </row>
    <row r="117" customFormat="false" ht="13.8" hidden="false" customHeight="false" outlineLevel="0" collapsed="false">
      <c r="B117" s="53" t="s">
        <v>98</v>
      </c>
      <c r="C117" s="53" t="s">
        <v>25</v>
      </c>
      <c r="D117" s="53" t="n">
        <v>50</v>
      </c>
      <c r="E117" s="53"/>
      <c r="F117" s="53" t="str">
        <f aca="false">LEFT(F115,3)&amp;TEXT(RIGHT(F115,2)+1,"#00")</f>
        <v>RXA10</v>
      </c>
      <c r="G117" s="34" t="n">
        <v>44</v>
      </c>
      <c r="H117" s="35" t="n">
        <v>1</v>
      </c>
      <c r="I117" s="35" t="s">
        <v>27</v>
      </c>
      <c r="J117" s="36" t="n">
        <f aca="false">J115+1</f>
        <v>10</v>
      </c>
      <c r="K117" s="67" t="str">
        <f aca="false">SUBSTITUTE(K69,"gimone","agogna")</f>
        <v>agogna BNL712 TXA10</v>
      </c>
      <c r="L117" s="67" t="s">
        <v>29</v>
      </c>
    </row>
    <row r="118" customFormat="false" ht="13.8" hidden="false" customHeight="false" outlineLevel="0" collapsed="false">
      <c r="B118" s="53" t="s">
        <v>98</v>
      </c>
      <c r="C118" s="53" t="s">
        <v>25</v>
      </c>
      <c r="D118" s="53" t="n">
        <v>50</v>
      </c>
      <c r="E118" s="53"/>
      <c r="F118" s="53" t="str">
        <f aca="false">LEFT(F116,3)&amp;TEXT(RIGHT(F116,2)+1,"#00")</f>
        <v>TXA10</v>
      </c>
      <c r="G118" s="34" t="n">
        <v>44</v>
      </c>
      <c r="H118" s="35" t="n">
        <v>1</v>
      </c>
      <c r="I118" s="35" t="s">
        <v>27</v>
      </c>
      <c r="J118" s="36" t="n">
        <f aca="false">J116+1</f>
        <v>10</v>
      </c>
      <c r="K118" s="67" t="str">
        <f aca="false">SUBSTITUTE(K70,"gimone","agogna")</f>
        <v>agogna BNL712 RXA10</v>
      </c>
      <c r="L118" s="67" t="s">
        <v>29</v>
      </c>
    </row>
    <row r="119" customFormat="false" ht="13.8" hidden="false" customHeight="false" outlineLevel="0" collapsed="false">
      <c r="B119" s="53" t="s">
        <v>98</v>
      </c>
      <c r="C119" s="53" t="s">
        <v>25</v>
      </c>
      <c r="D119" s="53" t="n">
        <v>50</v>
      </c>
      <c r="E119" s="53"/>
      <c r="F119" s="53" t="str">
        <f aca="false">LEFT(F117,3)&amp;TEXT(RIGHT(F117,2)+1,"#00")</f>
        <v>RXA11</v>
      </c>
      <c r="G119" s="34" t="n">
        <v>44</v>
      </c>
      <c r="H119" s="35" t="n">
        <v>1</v>
      </c>
      <c r="I119" s="35" t="s">
        <v>27</v>
      </c>
      <c r="J119" s="36" t="n">
        <f aca="false">J117+1</f>
        <v>11</v>
      </c>
      <c r="K119" s="67" t="str">
        <f aca="false">SUBSTITUTE(K71,"gimone","agogna")</f>
        <v>agogna BNL712 TXA11</v>
      </c>
      <c r="L119" s="67" t="s">
        <v>29</v>
      </c>
    </row>
    <row r="120" customFormat="false" ht="13.8" hidden="false" customHeight="false" outlineLevel="0" collapsed="false">
      <c r="B120" s="53" t="s">
        <v>98</v>
      </c>
      <c r="C120" s="53" t="s">
        <v>25</v>
      </c>
      <c r="D120" s="53" t="n">
        <v>50</v>
      </c>
      <c r="E120" s="53"/>
      <c r="F120" s="53" t="str">
        <f aca="false">LEFT(F118,3)&amp;TEXT(RIGHT(F118,2)+1,"#00")</f>
        <v>TXA11</v>
      </c>
      <c r="G120" s="34" t="n">
        <v>44</v>
      </c>
      <c r="H120" s="35" t="n">
        <v>1</v>
      </c>
      <c r="I120" s="35" t="s">
        <v>27</v>
      </c>
      <c r="J120" s="36" t="n">
        <f aca="false">J118+1</f>
        <v>11</v>
      </c>
      <c r="K120" s="67" t="str">
        <f aca="false">SUBSTITUTE(K72,"gimone","agogna")</f>
        <v>agogna BNL712 RXA11</v>
      </c>
      <c r="L120" s="67" t="s">
        <v>29</v>
      </c>
    </row>
    <row r="121" customFormat="false" ht="13.8" hidden="false" customHeight="false" outlineLevel="0" collapsed="false">
      <c r="B121" s="53" t="s">
        <v>98</v>
      </c>
      <c r="C121" s="53" t="s">
        <v>25</v>
      </c>
      <c r="D121" s="53" t="n">
        <v>50</v>
      </c>
      <c r="E121" s="53"/>
      <c r="F121" s="53" t="str">
        <f aca="false">LEFT(F119,3)&amp;TEXT(RIGHT(F119,2)+1,"#00")</f>
        <v>RXA12</v>
      </c>
      <c r="G121" s="34" t="n">
        <v>44</v>
      </c>
      <c r="H121" s="35" t="n">
        <v>1</v>
      </c>
      <c r="I121" s="35" t="s">
        <v>27</v>
      </c>
      <c r="J121" s="36" t="n">
        <f aca="false">J119+1</f>
        <v>12</v>
      </c>
      <c r="K121" s="67" t="str">
        <f aca="false">SUBSTITUTE(K73,"gimone","agogna")</f>
        <v>agogna BNL712 TXA12</v>
      </c>
      <c r="L121" s="67" t="s">
        <v>29</v>
      </c>
    </row>
    <row r="122" customFormat="false" ht="13.8" hidden="false" customHeight="false" outlineLevel="0" collapsed="false">
      <c r="B122" s="53" t="s">
        <v>98</v>
      </c>
      <c r="C122" s="55" t="s">
        <v>25</v>
      </c>
      <c r="D122" s="55" t="n">
        <v>50</v>
      </c>
      <c r="E122" s="55"/>
      <c r="F122" s="53" t="str">
        <f aca="false">LEFT(F120,3)&amp;TEXT(RIGHT(F120,2)+1,"#00")</f>
        <v>TXA12</v>
      </c>
      <c r="G122" s="70" t="n">
        <v>44</v>
      </c>
      <c r="H122" s="48" t="n">
        <v>1</v>
      </c>
      <c r="I122" s="48" t="s">
        <v>27</v>
      </c>
      <c r="J122" s="49" t="n">
        <f aca="false">J120+1</f>
        <v>12</v>
      </c>
      <c r="K122" s="67" t="str">
        <f aca="false">SUBSTITUTE(K74,"gimone","agogna")</f>
        <v>agogna BNL712 RXA12</v>
      </c>
      <c r="L122" s="67" t="s">
        <v>29</v>
      </c>
    </row>
    <row r="123" customFormat="false" ht="13.8" hidden="false" customHeight="false" outlineLevel="0" collapsed="false">
      <c r="B123" s="53" t="s">
        <v>98</v>
      </c>
      <c r="C123" s="59" t="s">
        <v>25</v>
      </c>
      <c r="D123" s="59" t="n">
        <v>50</v>
      </c>
      <c r="E123" s="59"/>
      <c r="F123" s="59" t="s">
        <v>72</v>
      </c>
      <c r="G123" s="29" t="n">
        <v>44</v>
      </c>
      <c r="H123" s="30" t="n">
        <v>1</v>
      </c>
      <c r="I123" s="30" t="s">
        <v>99</v>
      </c>
      <c r="J123" s="31" t="n">
        <f aca="false">J121+1</f>
        <v>13</v>
      </c>
      <c r="K123" s="67" t="str">
        <f aca="false">SUBSTITUTE(K75,"gimone","agogna")</f>
        <v>agogna BNL712 TXD01</v>
      </c>
      <c r="L123" s="67" t="s">
        <v>29</v>
      </c>
    </row>
    <row r="124" customFormat="false" ht="13.8" hidden="false" customHeight="false" outlineLevel="0" collapsed="false">
      <c r="B124" s="53" t="s">
        <v>98</v>
      </c>
      <c r="C124" s="62" t="s">
        <v>25</v>
      </c>
      <c r="D124" s="62" t="n">
        <v>50</v>
      </c>
      <c r="E124" s="62"/>
      <c r="F124" s="62" t="str">
        <f aca="false">SUBSTITUTE(F123,"RX", "TX")</f>
        <v>TXD01</v>
      </c>
      <c r="G124" s="34" t="n">
        <v>44</v>
      </c>
      <c r="H124" s="35" t="n">
        <v>1</v>
      </c>
      <c r="I124" s="35" t="s">
        <v>99</v>
      </c>
      <c r="J124" s="36" t="n">
        <f aca="false">J122+1</f>
        <v>13</v>
      </c>
      <c r="K124" s="67" t="str">
        <f aca="false">SUBSTITUTE(K76,"gimone","agogna")</f>
        <v>agogna BNL712 RXD01</v>
      </c>
      <c r="L124" s="67" t="s">
        <v>29</v>
      </c>
    </row>
    <row r="125" customFormat="false" ht="13.8" hidden="false" customHeight="false" outlineLevel="0" collapsed="false">
      <c r="B125" s="53" t="s">
        <v>98</v>
      </c>
      <c r="C125" s="62" t="s">
        <v>25</v>
      </c>
      <c r="D125" s="62" t="n">
        <v>50</v>
      </c>
      <c r="E125" s="62"/>
      <c r="F125" s="62" t="str">
        <f aca="false">LEFT(F123,3)&amp;TEXT(RIGHT(F123,2)+1,"#00")</f>
        <v>RXD02</v>
      </c>
      <c r="G125" s="34" t="n">
        <v>44</v>
      </c>
      <c r="H125" s="35" t="n">
        <v>1</v>
      </c>
      <c r="I125" s="35" t="s">
        <v>99</v>
      </c>
      <c r="J125" s="36" t="n">
        <f aca="false">J123+1</f>
        <v>14</v>
      </c>
      <c r="K125" s="67" t="str">
        <f aca="false">SUBSTITUTE(K77,"gimone","agogna")</f>
        <v>agogna BNL712 TXD02</v>
      </c>
      <c r="L125" s="67" t="s">
        <v>29</v>
      </c>
    </row>
    <row r="126" customFormat="false" ht="13.8" hidden="false" customHeight="false" outlineLevel="0" collapsed="false">
      <c r="B126" s="53" t="s">
        <v>98</v>
      </c>
      <c r="C126" s="62" t="s">
        <v>25</v>
      </c>
      <c r="D126" s="62" t="n">
        <v>50</v>
      </c>
      <c r="E126" s="62"/>
      <c r="F126" s="62" t="str">
        <f aca="false">LEFT(F124,3)&amp;TEXT(RIGHT(F124,2)+1,"#00")</f>
        <v>TXD02</v>
      </c>
      <c r="G126" s="34" t="n">
        <v>44</v>
      </c>
      <c r="H126" s="35" t="n">
        <v>1</v>
      </c>
      <c r="I126" s="35" t="s">
        <v>99</v>
      </c>
      <c r="J126" s="36" t="n">
        <f aca="false">J124+1</f>
        <v>14</v>
      </c>
      <c r="K126" s="67" t="str">
        <f aca="false">SUBSTITUTE(K78,"gimone","agogna")</f>
        <v>agogna BNL712 RXD02</v>
      </c>
      <c r="L126" s="67" t="s">
        <v>29</v>
      </c>
    </row>
    <row r="127" customFormat="false" ht="13.8" hidden="false" customHeight="false" outlineLevel="0" collapsed="false">
      <c r="B127" s="53" t="s">
        <v>98</v>
      </c>
      <c r="C127" s="62" t="s">
        <v>25</v>
      </c>
      <c r="D127" s="62" t="n">
        <v>50</v>
      </c>
      <c r="E127" s="62"/>
      <c r="F127" s="62" t="str">
        <f aca="false">LEFT(F125,3)&amp;TEXT(RIGHT(F125,2)+1,"#00")</f>
        <v>RXD03</v>
      </c>
      <c r="G127" s="34" t="n">
        <v>44</v>
      </c>
      <c r="H127" s="35" t="n">
        <v>1</v>
      </c>
      <c r="I127" s="35" t="s">
        <v>99</v>
      </c>
      <c r="J127" s="36" t="n">
        <f aca="false">J125+1</f>
        <v>15</v>
      </c>
      <c r="K127" s="67" t="str">
        <f aca="false">SUBSTITUTE(K79,"gimone","agogna")</f>
        <v>agogna BNL712 TXD03</v>
      </c>
      <c r="L127" s="67" t="s">
        <v>29</v>
      </c>
    </row>
    <row r="128" customFormat="false" ht="13.8" hidden="false" customHeight="false" outlineLevel="0" collapsed="false">
      <c r="B128" s="53" t="s">
        <v>98</v>
      </c>
      <c r="C128" s="62" t="s">
        <v>25</v>
      </c>
      <c r="D128" s="62" t="n">
        <v>50</v>
      </c>
      <c r="E128" s="62"/>
      <c r="F128" s="62" t="str">
        <f aca="false">LEFT(F126,3)&amp;TEXT(RIGHT(F126,2)+1,"#00")</f>
        <v>TXD03</v>
      </c>
      <c r="G128" s="34" t="n">
        <v>44</v>
      </c>
      <c r="H128" s="35" t="n">
        <v>1</v>
      </c>
      <c r="I128" s="35" t="s">
        <v>99</v>
      </c>
      <c r="J128" s="36" t="n">
        <f aca="false">J126+1</f>
        <v>15</v>
      </c>
      <c r="K128" s="67" t="str">
        <f aca="false">SUBSTITUTE(K80,"gimone","agogna")</f>
        <v>agogna BNL712 RXD03</v>
      </c>
      <c r="L128" s="67" t="s">
        <v>29</v>
      </c>
    </row>
    <row r="129" customFormat="false" ht="13.8" hidden="false" customHeight="false" outlineLevel="0" collapsed="false">
      <c r="B129" s="53" t="s">
        <v>98</v>
      </c>
      <c r="C129" s="62" t="s">
        <v>25</v>
      </c>
      <c r="D129" s="62" t="n">
        <v>50</v>
      </c>
      <c r="E129" s="62"/>
      <c r="F129" s="62" t="str">
        <f aca="false">LEFT(F127,3)&amp;TEXT(RIGHT(F127,2)+1,"#00")</f>
        <v>RXD04</v>
      </c>
      <c r="G129" s="34" t="n">
        <v>44</v>
      </c>
      <c r="H129" s="35" t="n">
        <v>1</v>
      </c>
      <c r="I129" s="35" t="s">
        <v>99</v>
      </c>
      <c r="J129" s="36" t="n">
        <f aca="false">J127+1</f>
        <v>16</v>
      </c>
      <c r="K129" s="67" t="str">
        <f aca="false">SUBSTITUTE(K81,"gimone","agogna")</f>
        <v>agogna BNL712 TXD04</v>
      </c>
      <c r="L129" s="67" t="s">
        <v>29</v>
      </c>
    </row>
    <row r="130" customFormat="false" ht="13.8" hidden="false" customHeight="false" outlineLevel="0" collapsed="false">
      <c r="B130" s="53" t="s">
        <v>98</v>
      </c>
      <c r="C130" s="62" t="s">
        <v>25</v>
      </c>
      <c r="D130" s="62" t="n">
        <v>50</v>
      </c>
      <c r="E130" s="62"/>
      <c r="F130" s="62" t="str">
        <f aca="false">LEFT(F128,3)&amp;TEXT(RIGHT(F128,2)+1,"#00")</f>
        <v>TXD04</v>
      </c>
      <c r="G130" s="34" t="n">
        <v>44</v>
      </c>
      <c r="H130" s="35" t="n">
        <v>1</v>
      </c>
      <c r="I130" s="35" t="s">
        <v>99</v>
      </c>
      <c r="J130" s="36" t="n">
        <f aca="false">J128+1</f>
        <v>16</v>
      </c>
      <c r="K130" s="67" t="str">
        <f aca="false">SUBSTITUTE(K82,"gimone","agogna")</f>
        <v>agogna BNL712 RXD04</v>
      </c>
      <c r="L130" s="67" t="s">
        <v>29</v>
      </c>
    </row>
    <row r="131" customFormat="false" ht="13.8" hidden="false" customHeight="false" outlineLevel="0" collapsed="false">
      <c r="B131" s="53" t="s">
        <v>98</v>
      </c>
      <c r="C131" s="62" t="s">
        <v>25</v>
      </c>
      <c r="D131" s="62" t="n">
        <v>50</v>
      </c>
      <c r="E131" s="62"/>
      <c r="F131" s="62" t="str">
        <f aca="false">LEFT(F129,3)&amp;TEXT(RIGHT(F129,2)+1,"#00")</f>
        <v>RXD05</v>
      </c>
      <c r="G131" s="34" t="n">
        <v>44</v>
      </c>
      <c r="H131" s="35" t="n">
        <v>1</v>
      </c>
      <c r="I131" s="35" t="s">
        <v>99</v>
      </c>
      <c r="J131" s="36" t="n">
        <f aca="false">J129+1</f>
        <v>17</v>
      </c>
      <c r="K131" s="67" t="str">
        <f aca="false">SUBSTITUTE(K83,"gimone","agogna")</f>
        <v>agogna BNL712 TXD05</v>
      </c>
      <c r="L131" s="67" t="s">
        <v>29</v>
      </c>
    </row>
    <row r="132" customFormat="false" ht="13.8" hidden="false" customHeight="false" outlineLevel="0" collapsed="false">
      <c r="B132" s="53" t="s">
        <v>98</v>
      </c>
      <c r="C132" s="62" t="s">
        <v>25</v>
      </c>
      <c r="D132" s="62" t="n">
        <v>50</v>
      </c>
      <c r="E132" s="62"/>
      <c r="F132" s="62" t="str">
        <f aca="false">LEFT(F130,3)&amp;TEXT(RIGHT(F130,2)+1,"#00")</f>
        <v>TXD05</v>
      </c>
      <c r="G132" s="34" t="n">
        <v>44</v>
      </c>
      <c r="H132" s="35" t="n">
        <v>1</v>
      </c>
      <c r="I132" s="35" t="s">
        <v>99</v>
      </c>
      <c r="J132" s="36" t="n">
        <f aca="false">J130+1</f>
        <v>17</v>
      </c>
      <c r="K132" s="67" t="str">
        <f aca="false">SUBSTITUTE(K84,"gimone","agogna")</f>
        <v>agogna BNL712 RXD05</v>
      </c>
      <c r="L132" s="67" t="s">
        <v>29</v>
      </c>
    </row>
    <row r="133" customFormat="false" ht="13.8" hidden="false" customHeight="false" outlineLevel="0" collapsed="false">
      <c r="B133" s="53" t="s">
        <v>98</v>
      </c>
      <c r="C133" s="62" t="s">
        <v>25</v>
      </c>
      <c r="D133" s="62" t="n">
        <v>50</v>
      </c>
      <c r="E133" s="62"/>
      <c r="F133" s="62" t="str">
        <f aca="false">LEFT(F131,3)&amp;TEXT(RIGHT(F131,2)+1,"#00")</f>
        <v>RXD06</v>
      </c>
      <c r="G133" s="34" t="n">
        <v>44</v>
      </c>
      <c r="H133" s="35" t="n">
        <v>1</v>
      </c>
      <c r="I133" s="35" t="s">
        <v>99</v>
      </c>
      <c r="J133" s="36" t="n">
        <f aca="false">J131+1</f>
        <v>18</v>
      </c>
      <c r="K133" s="67" t="str">
        <f aca="false">SUBSTITUTE(K85,"gimone","agogna")</f>
        <v>agogna BNL712 TXD06</v>
      </c>
      <c r="L133" s="67" t="s">
        <v>29</v>
      </c>
    </row>
    <row r="134" customFormat="false" ht="13.8" hidden="false" customHeight="false" outlineLevel="0" collapsed="false">
      <c r="B134" s="53" t="s">
        <v>98</v>
      </c>
      <c r="C134" s="62" t="s">
        <v>25</v>
      </c>
      <c r="D134" s="62" t="n">
        <v>50</v>
      </c>
      <c r="E134" s="62"/>
      <c r="F134" s="62" t="str">
        <f aca="false">LEFT(F132,3)&amp;TEXT(RIGHT(F132,2)+1,"#00")</f>
        <v>TXD06</v>
      </c>
      <c r="G134" s="34" t="n">
        <v>44</v>
      </c>
      <c r="H134" s="35" t="n">
        <v>1</v>
      </c>
      <c r="I134" s="35" t="s">
        <v>99</v>
      </c>
      <c r="J134" s="36" t="n">
        <f aca="false">J132+1</f>
        <v>18</v>
      </c>
      <c r="K134" s="67" t="str">
        <f aca="false">SUBSTITUTE(K86,"gimone","agogna")</f>
        <v>agogna BNL712 RXD06</v>
      </c>
      <c r="L134" s="67" t="s">
        <v>29</v>
      </c>
    </row>
    <row r="135" customFormat="false" ht="13.8" hidden="false" customHeight="false" outlineLevel="0" collapsed="false">
      <c r="B135" s="53" t="s">
        <v>98</v>
      </c>
      <c r="C135" s="62" t="s">
        <v>25</v>
      </c>
      <c r="D135" s="62" t="n">
        <v>50</v>
      </c>
      <c r="E135" s="62"/>
      <c r="F135" s="62" t="str">
        <f aca="false">LEFT(F133,3)&amp;TEXT(RIGHT(F133,2)+1,"#00")</f>
        <v>RXD07</v>
      </c>
      <c r="G135" s="34" t="n">
        <v>44</v>
      </c>
      <c r="H135" s="35" t="n">
        <v>1</v>
      </c>
      <c r="I135" s="35" t="s">
        <v>99</v>
      </c>
      <c r="J135" s="36" t="n">
        <f aca="false">J133+1</f>
        <v>19</v>
      </c>
      <c r="K135" s="67" t="str">
        <f aca="false">SUBSTITUTE(K87,"gimone","agogna")</f>
        <v>agogna BNL712 TXD07</v>
      </c>
      <c r="L135" s="67" t="s">
        <v>29</v>
      </c>
    </row>
    <row r="136" customFormat="false" ht="13.8" hidden="false" customHeight="false" outlineLevel="0" collapsed="false">
      <c r="B136" s="53" t="s">
        <v>98</v>
      </c>
      <c r="C136" s="62" t="s">
        <v>25</v>
      </c>
      <c r="D136" s="62" t="n">
        <v>50</v>
      </c>
      <c r="E136" s="62"/>
      <c r="F136" s="62" t="str">
        <f aca="false">LEFT(F134,3)&amp;TEXT(RIGHT(F134,2)+1,"#00")</f>
        <v>TXD07</v>
      </c>
      <c r="G136" s="34" t="n">
        <v>44</v>
      </c>
      <c r="H136" s="35" t="n">
        <v>1</v>
      </c>
      <c r="I136" s="35" t="s">
        <v>99</v>
      </c>
      <c r="J136" s="36" t="n">
        <f aca="false">J134+1</f>
        <v>19</v>
      </c>
      <c r="K136" s="67" t="str">
        <f aca="false">SUBSTITUTE(K88,"gimone","agogna")</f>
        <v>agogna BNL712 RXD07</v>
      </c>
      <c r="L136" s="67" t="s">
        <v>29</v>
      </c>
    </row>
    <row r="137" customFormat="false" ht="13.8" hidden="false" customHeight="false" outlineLevel="0" collapsed="false">
      <c r="B137" s="53" t="s">
        <v>98</v>
      </c>
      <c r="C137" s="62" t="s">
        <v>25</v>
      </c>
      <c r="D137" s="62" t="n">
        <v>50</v>
      </c>
      <c r="E137" s="62"/>
      <c r="F137" s="62" t="str">
        <f aca="false">LEFT(F135,3)&amp;TEXT(RIGHT(F135,2)+1,"#00")</f>
        <v>RXD08</v>
      </c>
      <c r="G137" s="34" t="n">
        <v>44</v>
      </c>
      <c r="H137" s="35" t="n">
        <v>1</v>
      </c>
      <c r="I137" s="35" t="s">
        <v>99</v>
      </c>
      <c r="J137" s="36" t="n">
        <f aca="false">J135+1</f>
        <v>20</v>
      </c>
      <c r="K137" s="67" t="str">
        <f aca="false">SUBSTITUTE(K89,"gimone","agogna")</f>
        <v>agogna BNL712 TXD08</v>
      </c>
      <c r="L137" s="67" t="s">
        <v>29</v>
      </c>
    </row>
    <row r="138" customFormat="false" ht="13.8" hidden="false" customHeight="false" outlineLevel="0" collapsed="false">
      <c r="B138" s="53" t="s">
        <v>98</v>
      </c>
      <c r="C138" s="62" t="s">
        <v>25</v>
      </c>
      <c r="D138" s="62" t="n">
        <v>50</v>
      </c>
      <c r="E138" s="62"/>
      <c r="F138" s="62" t="str">
        <f aca="false">LEFT(F136,3)&amp;TEXT(RIGHT(F136,2)+1,"#00")</f>
        <v>TXD08</v>
      </c>
      <c r="G138" s="34" t="n">
        <v>44</v>
      </c>
      <c r="H138" s="35" t="n">
        <v>1</v>
      </c>
      <c r="I138" s="35" t="s">
        <v>99</v>
      </c>
      <c r="J138" s="36" t="n">
        <f aca="false">J136+1</f>
        <v>20</v>
      </c>
      <c r="K138" s="67" t="str">
        <f aca="false">SUBSTITUTE(K90,"gimone","agogna")</f>
        <v>agogna BNL712 RXD08</v>
      </c>
      <c r="L138" s="67" t="s">
        <v>29</v>
      </c>
    </row>
    <row r="139" customFormat="false" ht="13.8" hidden="false" customHeight="false" outlineLevel="0" collapsed="false">
      <c r="B139" s="53" t="s">
        <v>98</v>
      </c>
      <c r="C139" s="62" t="s">
        <v>25</v>
      </c>
      <c r="D139" s="62" t="n">
        <v>50</v>
      </c>
      <c r="E139" s="62"/>
      <c r="F139" s="62" t="str">
        <f aca="false">LEFT(F137,3)&amp;TEXT(RIGHT(F137,2)+1,"#00")</f>
        <v>RXD09</v>
      </c>
      <c r="G139" s="34" t="n">
        <v>44</v>
      </c>
      <c r="H139" s="35" t="n">
        <v>1</v>
      </c>
      <c r="I139" s="35" t="s">
        <v>99</v>
      </c>
      <c r="J139" s="36" t="n">
        <f aca="false">J137+1</f>
        <v>21</v>
      </c>
      <c r="K139" s="67" t="str">
        <f aca="false">SUBSTITUTE(K91,"gimone","agogna")</f>
        <v>agogna BNL712 TXD09</v>
      </c>
      <c r="L139" s="67" t="s">
        <v>29</v>
      </c>
    </row>
    <row r="140" customFormat="false" ht="13.8" hidden="false" customHeight="false" outlineLevel="0" collapsed="false">
      <c r="B140" s="53" t="s">
        <v>98</v>
      </c>
      <c r="C140" s="62" t="s">
        <v>25</v>
      </c>
      <c r="D140" s="62" t="n">
        <v>50</v>
      </c>
      <c r="E140" s="62"/>
      <c r="F140" s="62" t="str">
        <f aca="false">LEFT(F138,3)&amp;TEXT(RIGHT(F138,2)+1,"#00")</f>
        <v>TXD09</v>
      </c>
      <c r="G140" s="34" t="n">
        <v>44</v>
      </c>
      <c r="H140" s="35" t="n">
        <v>1</v>
      </c>
      <c r="I140" s="35" t="s">
        <v>99</v>
      </c>
      <c r="J140" s="36" t="n">
        <f aca="false">J138+1</f>
        <v>21</v>
      </c>
      <c r="K140" s="67" t="str">
        <f aca="false">SUBSTITUTE(K92,"gimone","agogna")</f>
        <v>agogna BNL712 RXD09</v>
      </c>
      <c r="L140" s="67" t="s">
        <v>29</v>
      </c>
    </row>
    <row r="141" customFormat="false" ht="13.8" hidden="false" customHeight="false" outlineLevel="0" collapsed="false">
      <c r="B141" s="53" t="s">
        <v>98</v>
      </c>
      <c r="C141" s="62" t="s">
        <v>25</v>
      </c>
      <c r="D141" s="62" t="n">
        <v>50</v>
      </c>
      <c r="E141" s="62"/>
      <c r="F141" s="62" t="str">
        <f aca="false">LEFT(F139,3)&amp;TEXT(RIGHT(F139,2)+1,"#00")</f>
        <v>RXD10</v>
      </c>
      <c r="G141" s="34" t="n">
        <v>44</v>
      </c>
      <c r="H141" s="35" t="n">
        <v>1</v>
      </c>
      <c r="I141" s="35" t="s">
        <v>99</v>
      </c>
      <c r="J141" s="36" t="n">
        <f aca="false">J139+1</f>
        <v>22</v>
      </c>
      <c r="K141" s="67" t="str">
        <f aca="false">SUBSTITUTE(K93,"gimone","agogna")</f>
        <v>agogna BNL712 TXD10</v>
      </c>
      <c r="L141" s="67" t="s">
        <v>29</v>
      </c>
    </row>
    <row r="142" customFormat="false" ht="13.8" hidden="false" customHeight="false" outlineLevel="0" collapsed="false">
      <c r="B142" s="53" t="s">
        <v>98</v>
      </c>
      <c r="C142" s="62" t="s">
        <v>25</v>
      </c>
      <c r="D142" s="62" t="n">
        <v>50</v>
      </c>
      <c r="E142" s="62"/>
      <c r="F142" s="62" t="str">
        <f aca="false">LEFT(F140,3)&amp;TEXT(RIGHT(F140,2)+1,"#00")</f>
        <v>TXD10</v>
      </c>
      <c r="G142" s="34" t="n">
        <v>44</v>
      </c>
      <c r="H142" s="35" t="n">
        <v>1</v>
      </c>
      <c r="I142" s="35" t="s">
        <v>99</v>
      </c>
      <c r="J142" s="36" t="n">
        <f aca="false">J140+1</f>
        <v>22</v>
      </c>
      <c r="K142" s="67" t="str">
        <f aca="false">SUBSTITUTE(K94,"gimone","agogna")</f>
        <v>agogna BNL712 RXD10</v>
      </c>
      <c r="L142" s="67" t="s">
        <v>29</v>
      </c>
    </row>
    <row r="143" customFormat="false" ht="13.8" hidden="false" customHeight="false" outlineLevel="0" collapsed="false">
      <c r="B143" s="53" t="s">
        <v>98</v>
      </c>
      <c r="C143" s="62" t="s">
        <v>25</v>
      </c>
      <c r="D143" s="62" t="n">
        <v>50</v>
      </c>
      <c r="E143" s="62"/>
      <c r="F143" s="62" t="str">
        <f aca="false">LEFT(F141,3)&amp;TEXT(RIGHT(F141,2)+1,"#00")</f>
        <v>RXD11</v>
      </c>
      <c r="G143" s="34" t="n">
        <v>44</v>
      </c>
      <c r="H143" s="35" t="n">
        <v>1</v>
      </c>
      <c r="I143" s="35" t="s">
        <v>99</v>
      </c>
      <c r="J143" s="36" t="n">
        <f aca="false">J141+1</f>
        <v>23</v>
      </c>
      <c r="K143" s="67" t="str">
        <f aca="false">SUBSTITUTE(K95,"gimone","agogna")</f>
        <v>agogna BNL712 TXD11</v>
      </c>
      <c r="L143" s="67" t="s">
        <v>29</v>
      </c>
    </row>
    <row r="144" customFormat="false" ht="13.8" hidden="false" customHeight="false" outlineLevel="0" collapsed="false">
      <c r="B144" s="53" t="s">
        <v>98</v>
      </c>
      <c r="C144" s="62" t="s">
        <v>25</v>
      </c>
      <c r="D144" s="62" t="n">
        <v>50</v>
      </c>
      <c r="E144" s="62"/>
      <c r="F144" s="62" t="str">
        <f aca="false">LEFT(F142,3)&amp;TEXT(RIGHT(F142,2)+1,"#00")</f>
        <v>TXD11</v>
      </c>
      <c r="G144" s="34" t="n">
        <v>44</v>
      </c>
      <c r="H144" s="35" t="n">
        <v>1</v>
      </c>
      <c r="I144" s="35" t="s">
        <v>99</v>
      </c>
      <c r="J144" s="36" t="n">
        <f aca="false">J142+1</f>
        <v>23</v>
      </c>
      <c r="K144" s="67" t="str">
        <f aca="false">SUBSTITUTE(K96,"gimone","agogna")</f>
        <v>agogna BNL712 RXD11</v>
      </c>
      <c r="L144" s="67" t="s">
        <v>29</v>
      </c>
    </row>
    <row r="145" customFormat="false" ht="13.8" hidden="false" customHeight="false" outlineLevel="0" collapsed="false">
      <c r="B145" s="53" t="s">
        <v>98</v>
      </c>
      <c r="C145" s="62" t="s">
        <v>25</v>
      </c>
      <c r="D145" s="62" t="n">
        <v>50</v>
      </c>
      <c r="E145" s="62"/>
      <c r="F145" s="62" t="str">
        <f aca="false">LEFT(F143,3)&amp;TEXT(RIGHT(F143,2)+1,"#00")</f>
        <v>RXD12</v>
      </c>
      <c r="G145" s="34" t="n">
        <v>44</v>
      </c>
      <c r="H145" s="35" t="n">
        <v>1</v>
      </c>
      <c r="I145" s="35" t="s">
        <v>99</v>
      </c>
      <c r="J145" s="36" t="n">
        <f aca="false">J143+1</f>
        <v>24</v>
      </c>
      <c r="K145" s="67" t="str">
        <f aca="false">SUBSTITUTE(K97,"gimone","agogna")</f>
        <v>agogna BNL712 TXD12</v>
      </c>
      <c r="L145" s="67" t="s">
        <v>29</v>
      </c>
    </row>
    <row r="146" customFormat="false" ht="13.8" hidden="false" customHeight="false" outlineLevel="0" collapsed="false">
      <c r="B146" s="64" t="s">
        <v>98</v>
      </c>
      <c r="C146" s="64" t="s">
        <v>25</v>
      </c>
      <c r="D146" s="64" t="n">
        <v>50</v>
      </c>
      <c r="E146" s="64"/>
      <c r="F146" s="62" t="str">
        <f aca="false">LEFT(F144,3)&amp;TEXT(RIGHT(F144,2)+1,"#00")</f>
        <v>TXD12</v>
      </c>
      <c r="G146" s="70" t="n">
        <v>44</v>
      </c>
      <c r="H146" s="48" t="n">
        <v>1</v>
      </c>
      <c r="I146" s="48" t="s">
        <v>99</v>
      </c>
      <c r="J146" s="49" t="n">
        <f aca="false">J144+1</f>
        <v>24</v>
      </c>
      <c r="K146" s="67" t="str">
        <f aca="false">SUBSTITUTE(K98,"gimone","agogna")</f>
        <v>agogna BNL712 RXD12</v>
      </c>
      <c r="L146" s="67" t="s">
        <v>29</v>
      </c>
    </row>
    <row r="147" customFormat="false" ht="13.8" hidden="false" customHeight="false" outlineLevel="0" collapsed="false">
      <c r="B147" s="71" t="s">
        <v>100</v>
      </c>
      <c r="C147" s="71" t="s">
        <v>46</v>
      </c>
      <c r="D147" s="71" t="n">
        <v>50</v>
      </c>
      <c r="E147" s="71"/>
      <c r="F147" s="71" t="s">
        <v>1</v>
      </c>
      <c r="G147" s="29" t="n">
        <v>44</v>
      </c>
      <c r="H147" s="30" t="n">
        <v>2</v>
      </c>
      <c r="I147" s="30" t="s">
        <v>101</v>
      </c>
      <c r="J147" s="31" t="n">
        <v>1</v>
      </c>
      <c r="K147" s="72" t="s">
        <v>102</v>
      </c>
      <c r="L147" s="38" t="s">
        <v>103</v>
      </c>
    </row>
    <row r="148" customFormat="false" ht="13.8" hidden="false" customHeight="false" outlineLevel="0" collapsed="false">
      <c r="B148" s="73" t="s">
        <v>100</v>
      </c>
      <c r="C148" s="73" t="s">
        <v>46</v>
      </c>
      <c r="D148" s="73" t="n">
        <v>50</v>
      </c>
      <c r="E148" s="73"/>
      <c r="F148" s="73" t="str">
        <f aca="false">SUBSTITUTE(F147,"RX", "TX")</f>
        <v>TXA12</v>
      </c>
      <c r="G148" s="34" t="n">
        <v>44</v>
      </c>
      <c r="H148" s="35" t="n">
        <v>2</v>
      </c>
      <c r="I148" s="35" t="s">
        <v>101</v>
      </c>
      <c r="J148" s="36" t="n">
        <v>1</v>
      </c>
      <c r="K148" s="72" t="s">
        <v>104</v>
      </c>
      <c r="L148" s="38" t="s">
        <v>103</v>
      </c>
    </row>
    <row r="149" customFormat="false" ht="13.8" hidden="false" customHeight="false" outlineLevel="0" collapsed="false">
      <c r="B149" s="73" t="s">
        <v>100</v>
      </c>
      <c r="C149" s="73" t="s">
        <v>46</v>
      </c>
      <c r="D149" s="73" t="n">
        <v>50</v>
      </c>
      <c r="E149" s="73"/>
      <c r="F149" s="73" t="str">
        <f aca="false">LEFT(F147,3)&amp;TEXT(RIGHT(F147,2)-1,"#00")</f>
        <v>RXA11</v>
      </c>
      <c r="G149" s="34" t="n">
        <v>44</v>
      </c>
      <c r="H149" s="35" t="n">
        <v>2</v>
      </c>
      <c r="I149" s="35" t="s">
        <v>101</v>
      </c>
      <c r="J149" s="36" t="n">
        <f aca="false">J147+1</f>
        <v>2</v>
      </c>
      <c r="K149" s="38" t="s">
        <v>105</v>
      </c>
      <c r="L149" s="74"/>
    </row>
    <row r="150" customFormat="false" ht="13.8" hidden="false" customHeight="false" outlineLevel="0" collapsed="false">
      <c r="B150" s="73" t="s">
        <v>100</v>
      </c>
      <c r="C150" s="73" t="s">
        <v>46</v>
      </c>
      <c r="D150" s="73" t="n">
        <v>50</v>
      </c>
      <c r="E150" s="73"/>
      <c r="F150" s="73" t="str">
        <f aca="false">LEFT(F148,3)&amp;TEXT(RIGHT(F148,2)-1,"#00")</f>
        <v>TXA11</v>
      </c>
      <c r="G150" s="34" t="n">
        <v>44</v>
      </c>
      <c r="H150" s="35" t="n">
        <v>2</v>
      </c>
      <c r="I150" s="35" t="s">
        <v>101</v>
      </c>
      <c r="J150" s="36" t="n">
        <f aca="false">J148+1</f>
        <v>2</v>
      </c>
      <c r="K150" s="38" t="s">
        <v>106</v>
      </c>
      <c r="L150" s="74"/>
    </row>
    <row r="151" customFormat="false" ht="14.4" hidden="false" customHeight="false" outlineLevel="0" collapsed="false">
      <c r="B151" s="73" t="s">
        <v>100</v>
      </c>
      <c r="C151" s="73" t="s">
        <v>46</v>
      </c>
      <c r="D151" s="73" t="n">
        <v>50</v>
      </c>
      <c r="E151" s="73"/>
      <c r="F151" s="73" t="str">
        <f aca="false">LEFT(F149,3)&amp;TEXT(RIGHT(F149,2)-1,"#00")</f>
        <v>RXA10</v>
      </c>
      <c r="G151" s="34" t="n">
        <v>44</v>
      </c>
      <c r="H151" s="35" t="n">
        <v>2</v>
      </c>
      <c r="I151" s="35" t="s">
        <v>101</v>
      </c>
      <c r="J151" s="36" t="n">
        <f aca="false">J149+1</f>
        <v>3</v>
      </c>
      <c r="K151" s="38"/>
      <c r="L151" s="74"/>
    </row>
    <row r="152" customFormat="false" ht="14.4" hidden="false" customHeight="false" outlineLevel="0" collapsed="false">
      <c r="B152" s="73" t="s">
        <v>100</v>
      </c>
      <c r="C152" s="73" t="s">
        <v>46</v>
      </c>
      <c r="D152" s="73" t="n">
        <v>50</v>
      </c>
      <c r="E152" s="73"/>
      <c r="F152" s="73" t="str">
        <f aca="false">LEFT(F150,3)&amp;TEXT(RIGHT(F150,2)-1,"#00")</f>
        <v>TXA10</v>
      </c>
      <c r="G152" s="34" t="n">
        <v>44</v>
      </c>
      <c r="H152" s="35" t="n">
        <v>2</v>
      </c>
      <c r="I152" s="35" t="s">
        <v>101</v>
      </c>
      <c r="J152" s="36" t="n">
        <f aca="false">J150+1</f>
        <v>3</v>
      </c>
      <c r="K152" s="38"/>
      <c r="L152" s="74"/>
    </row>
    <row r="153" customFormat="false" ht="14.4" hidden="false" customHeight="false" outlineLevel="0" collapsed="false">
      <c r="B153" s="73" t="s">
        <v>100</v>
      </c>
      <c r="C153" s="73" t="s">
        <v>46</v>
      </c>
      <c r="D153" s="73" t="n">
        <v>50</v>
      </c>
      <c r="E153" s="73"/>
      <c r="F153" s="73" t="str">
        <f aca="false">LEFT(F151,3)&amp;TEXT(RIGHT(F151,2)-1,"#00")</f>
        <v>RXA09</v>
      </c>
      <c r="G153" s="34" t="n">
        <v>44</v>
      </c>
      <c r="H153" s="35" t="n">
        <v>2</v>
      </c>
      <c r="I153" s="35" t="s">
        <v>101</v>
      </c>
      <c r="J153" s="36" t="n">
        <f aca="false">J151+1</f>
        <v>4</v>
      </c>
      <c r="K153" s="38"/>
      <c r="L153" s="74"/>
    </row>
    <row r="154" customFormat="false" ht="14.4" hidden="false" customHeight="false" outlineLevel="0" collapsed="false">
      <c r="B154" s="73" t="s">
        <v>100</v>
      </c>
      <c r="C154" s="73" t="s">
        <v>46</v>
      </c>
      <c r="D154" s="73" t="n">
        <v>50</v>
      </c>
      <c r="E154" s="73"/>
      <c r="F154" s="73" t="str">
        <f aca="false">LEFT(F152,3)&amp;TEXT(RIGHT(F152,2)-1,"#00")</f>
        <v>TXA09</v>
      </c>
      <c r="G154" s="34" t="n">
        <v>44</v>
      </c>
      <c r="H154" s="35" t="n">
        <v>2</v>
      </c>
      <c r="I154" s="35" t="s">
        <v>101</v>
      </c>
      <c r="J154" s="36" t="n">
        <f aca="false">J152+1</f>
        <v>4</v>
      </c>
      <c r="K154" s="38"/>
      <c r="L154" s="74"/>
    </row>
    <row r="155" customFormat="false" ht="14.4" hidden="false" customHeight="false" outlineLevel="0" collapsed="false">
      <c r="B155" s="73" t="s">
        <v>100</v>
      </c>
      <c r="C155" s="73" t="s">
        <v>46</v>
      </c>
      <c r="D155" s="73" t="n">
        <v>50</v>
      </c>
      <c r="E155" s="73"/>
      <c r="F155" s="73" t="str">
        <f aca="false">LEFT(F153,3)&amp;TEXT(RIGHT(F153,2)-1,"#00")</f>
        <v>RXA08</v>
      </c>
      <c r="G155" s="34" t="n">
        <v>44</v>
      </c>
      <c r="H155" s="35" t="n">
        <v>2</v>
      </c>
      <c r="I155" s="35" t="s">
        <v>101</v>
      </c>
      <c r="J155" s="36" t="n">
        <f aca="false">J153+1</f>
        <v>5</v>
      </c>
      <c r="K155" s="38"/>
      <c r="L155" s="74"/>
    </row>
    <row r="156" customFormat="false" ht="14.4" hidden="false" customHeight="false" outlineLevel="0" collapsed="false">
      <c r="B156" s="73" t="s">
        <v>100</v>
      </c>
      <c r="C156" s="73" t="s">
        <v>46</v>
      </c>
      <c r="D156" s="73" t="n">
        <v>50</v>
      </c>
      <c r="E156" s="73"/>
      <c r="F156" s="73" t="str">
        <f aca="false">LEFT(F154,3)&amp;TEXT(RIGHT(F154,2)-1,"#00")</f>
        <v>TXA08</v>
      </c>
      <c r="G156" s="34" t="n">
        <v>44</v>
      </c>
      <c r="H156" s="35" t="n">
        <v>2</v>
      </c>
      <c r="I156" s="35" t="s">
        <v>101</v>
      </c>
      <c r="J156" s="36" t="n">
        <f aca="false">J154+1</f>
        <v>5</v>
      </c>
      <c r="K156" s="38"/>
      <c r="L156" s="74"/>
    </row>
    <row r="157" customFormat="false" ht="14.4" hidden="false" customHeight="false" outlineLevel="0" collapsed="false">
      <c r="B157" s="73" t="s">
        <v>100</v>
      </c>
      <c r="C157" s="73" t="s">
        <v>46</v>
      </c>
      <c r="D157" s="73" t="n">
        <v>50</v>
      </c>
      <c r="E157" s="73"/>
      <c r="F157" s="73" t="str">
        <f aca="false">LEFT(F155,3)&amp;TEXT(RIGHT(F155,2)-1,"#00")</f>
        <v>RXA07</v>
      </c>
      <c r="G157" s="34" t="n">
        <v>44</v>
      </c>
      <c r="H157" s="35" t="n">
        <v>2</v>
      </c>
      <c r="I157" s="35" t="s">
        <v>101</v>
      </c>
      <c r="J157" s="36" t="n">
        <f aca="false">J155+1</f>
        <v>6</v>
      </c>
      <c r="K157" s="38"/>
      <c r="L157" s="74"/>
    </row>
    <row r="158" customFormat="false" ht="14.4" hidden="false" customHeight="false" outlineLevel="0" collapsed="false">
      <c r="B158" s="73" t="s">
        <v>100</v>
      </c>
      <c r="C158" s="73" t="s">
        <v>46</v>
      </c>
      <c r="D158" s="73" t="n">
        <v>50</v>
      </c>
      <c r="E158" s="73"/>
      <c r="F158" s="73" t="str">
        <f aca="false">LEFT(F156,3)&amp;TEXT(RIGHT(F156,2)-1,"#00")</f>
        <v>TXA07</v>
      </c>
      <c r="G158" s="34" t="n">
        <v>44</v>
      </c>
      <c r="H158" s="35" t="n">
        <v>2</v>
      </c>
      <c r="I158" s="35" t="s">
        <v>101</v>
      </c>
      <c r="J158" s="36" t="n">
        <f aca="false">J156+1</f>
        <v>6</v>
      </c>
      <c r="K158" s="38"/>
      <c r="L158" s="74"/>
    </row>
    <row r="159" customFormat="false" ht="14.4" hidden="false" customHeight="false" outlineLevel="0" collapsed="false">
      <c r="B159" s="73" t="s">
        <v>100</v>
      </c>
      <c r="C159" s="73" t="s">
        <v>46</v>
      </c>
      <c r="D159" s="73" t="n">
        <v>50</v>
      </c>
      <c r="E159" s="73"/>
      <c r="F159" s="73" t="str">
        <f aca="false">LEFT(F157,3)&amp;TEXT(RIGHT(F157,2)-1,"#00")</f>
        <v>RXA06</v>
      </c>
      <c r="G159" s="34" t="n">
        <v>44</v>
      </c>
      <c r="H159" s="35" t="n">
        <v>2</v>
      </c>
      <c r="I159" s="35" t="s">
        <v>101</v>
      </c>
      <c r="J159" s="36" t="n">
        <f aca="false">J157+1</f>
        <v>7</v>
      </c>
      <c r="K159" s="38"/>
      <c r="L159" s="74"/>
    </row>
    <row r="160" customFormat="false" ht="14.4" hidden="false" customHeight="false" outlineLevel="0" collapsed="false">
      <c r="B160" s="73" t="s">
        <v>100</v>
      </c>
      <c r="C160" s="73" t="s">
        <v>46</v>
      </c>
      <c r="D160" s="73" t="n">
        <v>50</v>
      </c>
      <c r="E160" s="73"/>
      <c r="F160" s="73" t="str">
        <f aca="false">LEFT(F158,3)&amp;TEXT(RIGHT(F158,2)-1,"#00")</f>
        <v>TXA06</v>
      </c>
      <c r="G160" s="34" t="n">
        <v>44</v>
      </c>
      <c r="H160" s="35" t="n">
        <v>2</v>
      </c>
      <c r="I160" s="35" t="s">
        <v>101</v>
      </c>
      <c r="J160" s="36" t="n">
        <f aca="false">J158+1</f>
        <v>7</v>
      </c>
      <c r="K160" s="38"/>
      <c r="L160" s="74"/>
    </row>
    <row r="161" customFormat="false" ht="14.4" hidden="false" customHeight="false" outlineLevel="0" collapsed="false">
      <c r="B161" s="73" t="s">
        <v>100</v>
      </c>
      <c r="C161" s="73" t="s">
        <v>46</v>
      </c>
      <c r="D161" s="73" t="n">
        <v>50</v>
      </c>
      <c r="E161" s="73"/>
      <c r="F161" s="73" t="str">
        <f aca="false">LEFT(F159,3)&amp;TEXT(RIGHT(F159,2)-1,"#00")</f>
        <v>RXA05</v>
      </c>
      <c r="G161" s="34" t="n">
        <v>44</v>
      </c>
      <c r="H161" s="35" t="n">
        <v>2</v>
      </c>
      <c r="I161" s="35" t="s">
        <v>101</v>
      </c>
      <c r="J161" s="36" t="n">
        <f aca="false">J159+1</f>
        <v>8</v>
      </c>
      <c r="K161" s="38"/>
      <c r="L161" s="74"/>
    </row>
    <row r="162" customFormat="false" ht="14.4" hidden="false" customHeight="false" outlineLevel="0" collapsed="false">
      <c r="B162" s="73" t="s">
        <v>100</v>
      </c>
      <c r="C162" s="73" t="s">
        <v>46</v>
      </c>
      <c r="D162" s="73" t="n">
        <v>50</v>
      </c>
      <c r="E162" s="73"/>
      <c r="F162" s="73" t="str">
        <f aca="false">LEFT(F160,3)&amp;TEXT(RIGHT(F160,2)-1,"#00")</f>
        <v>TXA05</v>
      </c>
      <c r="G162" s="34" t="n">
        <v>44</v>
      </c>
      <c r="H162" s="35" t="n">
        <v>2</v>
      </c>
      <c r="I162" s="35" t="s">
        <v>101</v>
      </c>
      <c r="J162" s="36" t="n">
        <f aca="false">J160+1</f>
        <v>8</v>
      </c>
      <c r="K162" s="38"/>
      <c r="L162" s="74"/>
    </row>
    <row r="163" customFormat="false" ht="14.4" hidden="false" customHeight="false" outlineLevel="0" collapsed="false">
      <c r="B163" s="73" t="s">
        <v>100</v>
      </c>
      <c r="C163" s="73" t="s">
        <v>46</v>
      </c>
      <c r="D163" s="73" t="n">
        <v>50</v>
      </c>
      <c r="E163" s="73"/>
      <c r="F163" s="73" t="str">
        <f aca="false">LEFT(F161,3)&amp;TEXT(RIGHT(F161,2)-1,"#00")</f>
        <v>RXA04</v>
      </c>
      <c r="G163" s="34" t="n">
        <v>44</v>
      </c>
      <c r="H163" s="35" t="n">
        <v>2</v>
      </c>
      <c r="I163" s="35" t="s">
        <v>101</v>
      </c>
      <c r="J163" s="36" t="n">
        <f aca="false">J161+1</f>
        <v>9</v>
      </c>
      <c r="K163" s="38"/>
      <c r="L163" s="74"/>
    </row>
    <row r="164" customFormat="false" ht="14.4" hidden="false" customHeight="false" outlineLevel="0" collapsed="false">
      <c r="B164" s="73" t="s">
        <v>100</v>
      </c>
      <c r="C164" s="73" t="s">
        <v>46</v>
      </c>
      <c r="D164" s="73" t="n">
        <v>50</v>
      </c>
      <c r="E164" s="73"/>
      <c r="F164" s="73" t="str">
        <f aca="false">LEFT(F162,3)&amp;TEXT(RIGHT(F162,2)-1,"#00")</f>
        <v>TXA04</v>
      </c>
      <c r="G164" s="34" t="n">
        <v>44</v>
      </c>
      <c r="H164" s="35" t="n">
        <v>2</v>
      </c>
      <c r="I164" s="35" t="s">
        <v>101</v>
      </c>
      <c r="J164" s="36" t="n">
        <f aca="false">J162+1</f>
        <v>9</v>
      </c>
      <c r="K164" s="38"/>
      <c r="L164" s="74"/>
    </row>
    <row r="165" customFormat="false" ht="14.4" hidden="false" customHeight="false" outlineLevel="0" collapsed="false">
      <c r="B165" s="73" t="s">
        <v>100</v>
      </c>
      <c r="C165" s="73" t="s">
        <v>46</v>
      </c>
      <c r="D165" s="73" t="n">
        <v>50</v>
      </c>
      <c r="E165" s="73"/>
      <c r="F165" s="73" t="str">
        <f aca="false">LEFT(F163,3)&amp;TEXT(RIGHT(F163,2)-1,"#00")</f>
        <v>RXA03</v>
      </c>
      <c r="G165" s="34" t="n">
        <v>44</v>
      </c>
      <c r="H165" s="35" t="n">
        <v>2</v>
      </c>
      <c r="I165" s="35" t="s">
        <v>101</v>
      </c>
      <c r="J165" s="36" t="n">
        <f aca="false">J163+1</f>
        <v>10</v>
      </c>
      <c r="K165" s="38"/>
      <c r="L165" s="74"/>
    </row>
    <row r="166" customFormat="false" ht="14.4" hidden="false" customHeight="false" outlineLevel="0" collapsed="false">
      <c r="B166" s="73" t="s">
        <v>100</v>
      </c>
      <c r="C166" s="73" t="s">
        <v>46</v>
      </c>
      <c r="D166" s="73" t="n">
        <v>50</v>
      </c>
      <c r="E166" s="73"/>
      <c r="F166" s="73" t="str">
        <f aca="false">LEFT(F164,3)&amp;TEXT(RIGHT(F164,2)-1,"#00")</f>
        <v>TXA03</v>
      </c>
      <c r="G166" s="34" t="n">
        <v>44</v>
      </c>
      <c r="H166" s="35" t="n">
        <v>2</v>
      </c>
      <c r="I166" s="35" t="s">
        <v>101</v>
      </c>
      <c r="J166" s="36" t="n">
        <f aca="false">J164+1</f>
        <v>10</v>
      </c>
      <c r="K166" s="38"/>
      <c r="L166" s="74"/>
    </row>
    <row r="167" customFormat="false" ht="14.4" hidden="false" customHeight="false" outlineLevel="0" collapsed="false">
      <c r="B167" s="73" t="s">
        <v>100</v>
      </c>
      <c r="C167" s="73" t="s">
        <v>46</v>
      </c>
      <c r="D167" s="73" t="n">
        <v>50</v>
      </c>
      <c r="E167" s="73"/>
      <c r="F167" s="73" t="str">
        <f aca="false">LEFT(F165,3)&amp;TEXT(RIGHT(F165,2)-1,"#00")</f>
        <v>RXA02</v>
      </c>
      <c r="G167" s="34" t="n">
        <v>44</v>
      </c>
      <c r="H167" s="35" t="n">
        <v>2</v>
      </c>
      <c r="I167" s="35" t="s">
        <v>101</v>
      </c>
      <c r="J167" s="36" t="n">
        <f aca="false">J165+1</f>
        <v>11</v>
      </c>
      <c r="K167" s="38"/>
      <c r="L167" s="74"/>
    </row>
    <row r="168" customFormat="false" ht="14.4" hidden="false" customHeight="false" outlineLevel="0" collapsed="false">
      <c r="B168" s="73" t="s">
        <v>100</v>
      </c>
      <c r="C168" s="73" t="s">
        <v>46</v>
      </c>
      <c r="D168" s="73" t="n">
        <v>50</v>
      </c>
      <c r="E168" s="73"/>
      <c r="F168" s="73" t="str">
        <f aca="false">LEFT(F166,3)&amp;TEXT(RIGHT(F166,2)-1,"#00")</f>
        <v>TXA02</v>
      </c>
      <c r="G168" s="34" t="n">
        <v>44</v>
      </c>
      <c r="H168" s="35" t="n">
        <v>2</v>
      </c>
      <c r="I168" s="35" t="s">
        <v>101</v>
      </c>
      <c r="J168" s="36" t="n">
        <f aca="false">J166+1</f>
        <v>11</v>
      </c>
      <c r="K168" s="38"/>
      <c r="L168" s="74"/>
    </row>
    <row r="169" customFormat="false" ht="14.4" hidden="false" customHeight="false" outlineLevel="0" collapsed="false">
      <c r="B169" s="73" t="s">
        <v>100</v>
      </c>
      <c r="C169" s="73" t="s">
        <v>46</v>
      </c>
      <c r="D169" s="73" t="n">
        <v>50</v>
      </c>
      <c r="E169" s="73"/>
      <c r="F169" s="73" t="str">
        <f aca="false">LEFT(F167,3)&amp;TEXT(RIGHT(F167,2)-1,"#00")</f>
        <v>RXA01</v>
      </c>
      <c r="G169" s="34" t="n">
        <v>44</v>
      </c>
      <c r="H169" s="35" t="n">
        <v>2</v>
      </c>
      <c r="I169" s="35" t="s">
        <v>101</v>
      </c>
      <c r="J169" s="36" t="n">
        <f aca="false">J167+1</f>
        <v>12</v>
      </c>
      <c r="K169" s="38"/>
      <c r="L169" s="74"/>
    </row>
    <row r="170" customFormat="false" ht="14.7" hidden="false" customHeight="false" outlineLevel="0" collapsed="false">
      <c r="B170" s="75" t="s">
        <v>100</v>
      </c>
      <c r="C170" s="75" t="s">
        <v>46</v>
      </c>
      <c r="D170" s="75" t="n">
        <v>50</v>
      </c>
      <c r="E170" s="75"/>
      <c r="F170" s="75" t="str">
        <f aca="false">LEFT(F168,3)&amp;TEXT(RIGHT(F168,2)-1,"#00")</f>
        <v>TXA01</v>
      </c>
      <c r="G170" s="70" t="n">
        <v>44</v>
      </c>
      <c r="H170" s="48" t="n">
        <v>2</v>
      </c>
      <c r="I170" s="48" t="s">
        <v>101</v>
      </c>
      <c r="J170" s="49" t="n">
        <f aca="false">J168+1</f>
        <v>12</v>
      </c>
      <c r="K170" s="67"/>
      <c r="L170" s="76"/>
    </row>
    <row r="171" customFormat="false" ht="14.7" hidden="false" customHeight="false" outlineLevel="0" collapsed="false">
      <c r="B171" s="77" t="s">
        <v>100</v>
      </c>
      <c r="C171" s="77" t="s">
        <v>46</v>
      </c>
      <c r="D171" s="77" t="n">
        <v>50</v>
      </c>
      <c r="E171" s="77"/>
      <c r="F171" s="77" t="s">
        <v>2</v>
      </c>
      <c r="G171" s="29" t="n">
        <v>44</v>
      </c>
      <c r="H171" s="30" t="n">
        <v>2</v>
      </c>
      <c r="I171" s="30" t="s">
        <v>107</v>
      </c>
      <c r="J171" s="31" t="n">
        <f aca="false">J169+1</f>
        <v>13</v>
      </c>
      <c r="K171" s="74"/>
      <c r="L171" s="74"/>
    </row>
    <row r="172" customFormat="false" ht="14.4" hidden="false" customHeight="false" outlineLevel="0" collapsed="false">
      <c r="B172" s="78" t="s">
        <v>100</v>
      </c>
      <c r="C172" s="78" t="s">
        <v>46</v>
      </c>
      <c r="D172" s="78" t="n">
        <v>50</v>
      </c>
      <c r="E172" s="78"/>
      <c r="F172" s="78" t="str">
        <f aca="false">SUBSTITUTE(F171,"RX", "TX")</f>
        <v>TXD12</v>
      </c>
      <c r="G172" s="34" t="n">
        <v>44</v>
      </c>
      <c r="H172" s="35" t="n">
        <v>2</v>
      </c>
      <c r="I172" s="35" t="s">
        <v>107</v>
      </c>
      <c r="J172" s="36" t="n">
        <f aca="false">J170+1</f>
        <v>13</v>
      </c>
      <c r="K172" s="37"/>
      <c r="L172" s="37"/>
    </row>
    <row r="173" customFormat="false" ht="14.4" hidden="false" customHeight="false" outlineLevel="0" collapsed="false">
      <c r="B173" s="78" t="s">
        <v>100</v>
      </c>
      <c r="C173" s="78" t="s">
        <v>46</v>
      </c>
      <c r="D173" s="78" t="n">
        <v>50</v>
      </c>
      <c r="E173" s="78"/>
      <c r="F173" s="78" t="str">
        <f aca="false">LEFT(F171,3)&amp;TEXT(RIGHT(F171,2)-1,"#00")</f>
        <v>RXD11</v>
      </c>
      <c r="G173" s="34" t="n">
        <v>44</v>
      </c>
      <c r="H173" s="35" t="n">
        <v>2</v>
      </c>
      <c r="I173" s="35" t="s">
        <v>107</v>
      </c>
      <c r="J173" s="36" t="n">
        <f aca="false">J171+1</f>
        <v>14</v>
      </c>
      <c r="K173" s="37"/>
      <c r="L173" s="37"/>
    </row>
    <row r="174" customFormat="false" ht="14.4" hidden="false" customHeight="false" outlineLevel="0" collapsed="false">
      <c r="B174" s="78" t="s">
        <v>100</v>
      </c>
      <c r="C174" s="78" t="s">
        <v>46</v>
      </c>
      <c r="D174" s="78" t="n">
        <v>50</v>
      </c>
      <c r="E174" s="78"/>
      <c r="F174" s="78" t="str">
        <f aca="false">LEFT(F172,3)&amp;TEXT(RIGHT(F172,2)-1,"#00")</f>
        <v>TXD11</v>
      </c>
      <c r="G174" s="34" t="n">
        <v>44</v>
      </c>
      <c r="H174" s="35" t="n">
        <v>2</v>
      </c>
      <c r="I174" s="35" t="s">
        <v>107</v>
      </c>
      <c r="J174" s="36" t="n">
        <f aca="false">J172+1</f>
        <v>14</v>
      </c>
      <c r="K174" s="37"/>
      <c r="L174" s="37"/>
    </row>
    <row r="175" customFormat="false" ht="14.4" hidden="false" customHeight="false" outlineLevel="0" collapsed="false">
      <c r="B175" s="78" t="s">
        <v>100</v>
      </c>
      <c r="C175" s="78" t="s">
        <v>46</v>
      </c>
      <c r="D175" s="78" t="n">
        <v>50</v>
      </c>
      <c r="E175" s="78"/>
      <c r="F175" s="78" t="str">
        <f aca="false">LEFT(F173,3)&amp;TEXT(RIGHT(F173,2)-1,"#00")</f>
        <v>RXD10</v>
      </c>
      <c r="G175" s="34" t="n">
        <v>44</v>
      </c>
      <c r="H175" s="35" t="n">
        <v>2</v>
      </c>
      <c r="I175" s="35" t="s">
        <v>107</v>
      </c>
      <c r="J175" s="36" t="n">
        <f aca="false">J173+1</f>
        <v>15</v>
      </c>
      <c r="K175" s="38"/>
      <c r="L175" s="38"/>
    </row>
    <row r="176" customFormat="false" ht="14.4" hidden="false" customHeight="false" outlineLevel="0" collapsed="false">
      <c r="B176" s="78" t="s">
        <v>100</v>
      </c>
      <c r="C176" s="78" t="s">
        <v>46</v>
      </c>
      <c r="D176" s="78" t="n">
        <v>50</v>
      </c>
      <c r="E176" s="78"/>
      <c r="F176" s="78" t="str">
        <f aca="false">LEFT(F174,3)&amp;TEXT(RIGHT(F174,2)-1,"#00")</f>
        <v>TXD10</v>
      </c>
      <c r="G176" s="34" t="n">
        <v>44</v>
      </c>
      <c r="H176" s="35" t="n">
        <v>2</v>
      </c>
      <c r="I176" s="35" t="s">
        <v>107</v>
      </c>
      <c r="J176" s="36" t="n">
        <f aca="false">J174+1</f>
        <v>15</v>
      </c>
      <c r="K176" s="38"/>
      <c r="L176" s="38"/>
    </row>
    <row r="177" customFormat="false" ht="14.4" hidden="false" customHeight="false" outlineLevel="0" collapsed="false">
      <c r="B177" s="78" t="s">
        <v>100</v>
      </c>
      <c r="C177" s="78" t="s">
        <v>46</v>
      </c>
      <c r="D177" s="78" t="n">
        <v>50</v>
      </c>
      <c r="E177" s="78"/>
      <c r="F177" s="78" t="str">
        <f aca="false">LEFT(F175,3)&amp;TEXT(RIGHT(F175,2)-1,"#00")</f>
        <v>RXD09</v>
      </c>
      <c r="G177" s="34" t="n">
        <v>44</v>
      </c>
      <c r="H177" s="35" t="n">
        <v>2</v>
      </c>
      <c r="I177" s="35" t="s">
        <v>107</v>
      </c>
      <c r="J177" s="36" t="n">
        <f aca="false">J175+1</f>
        <v>16</v>
      </c>
      <c r="K177" s="38"/>
      <c r="L177" s="38"/>
    </row>
    <row r="178" customFormat="false" ht="14.4" hidden="false" customHeight="false" outlineLevel="0" collapsed="false">
      <c r="B178" s="78" t="s">
        <v>100</v>
      </c>
      <c r="C178" s="78" t="s">
        <v>46</v>
      </c>
      <c r="D178" s="78" t="n">
        <v>50</v>
      </c>
      <c r="E178" s="78"/>
      <c r="F178" s="78" t="str">
        <f aca="false">LEFT(F176,3)&amp;TEXT(RIGHT(F176,2)-1,"#00")</f>
        <v>TXD09</v>
      </c>
      <c r="G178" s="34" t="n">
        <v>44</v>
      </c>
      <c r="H178" s="35" t="n">
        <v>2</v>
      </c>
      <c r="I178" s="35" t="s">
        <v>107</v>
      </c>
      <c r="J178" s="36" t="n">
        <f aca="false">J176+1</f>
        <v>16</v>
      </c>
      <c r="K178" s="38"/>
      <c r="L178" s="38"/>
    </row>
    <row r="179" customFormat="false" ht="14.4" hidden="false" customHeight="false" outlineLevel="0" collapsed="false">
      <c r="B179" s="78" t="s">
        <v>100</v>
      </c>
      <c r="C179" s="78" t="s">
        <v>46</v>
      </c>
      <c r="D179" s="78" t="n">
        <v>50</v>
      </c>
      <c r="E179" s="78"/>
      <c r="F179" s="78" t="str">
        <f aca="false">LEFT(F177,3)&amp;TEXT(RIGHT(F177,2)-1,"#00")</f>
        <v>RXD08</v>
      </c>
      <c r="G179" s="34" t="n">
        <v>44</v>
      </c>
      <c r="H179" s="35" t="n">
        <v>2</v>
      </c>
      <c r="I179" s="35" t="s">
        <v>107</v>
      </c>
      <c r="J179" s="36" t="n">
        <f aca="false">J177+1</f>
        <v>17</v>
      </c>
      <c r="K179" s="38"/>
      <c r="L179" s="38"/>
    </row>
    <row r="180" customFormat="false" ht="14.4" hidden="false" customHeight="false" outlineLevel="0" collapsed="false">
      <c r="B180" s="78" t="s">
        <v>100</v>
      </c>
      <c r="C180" s="78" t="s">
        <v>46</v>
      </c>
      <c r="D180" s="78" t="n">
        <v>50</v>
      </c>
      <c r="E180" s="78"/>
      <c r="F180" s="78" t="str">
        <f aca="false">LEFT(F178,3)&amp;TEXT(RIGHT(F178,2)-1,"#00")</f>
        <v>TXD08</v>
      </c>
      <c r="G180" s="34" t="n">
        <v>44</v>
      </c>
      <c r="H180" s="35" t="n">
        <v>2</v>
      </c>
      <c r="I180" s="35" t="s">
        <v>107</v>
      </c>
      <c r="J180" s="36" t="n">
        <f aca="false">J178+1</f>
        <v>17</v>
      </c>
      <c r="K180" s="38"/>
      <c r="L180" s="38"/>
    </row>
    <row r="181" customFormat="false" ht="14.4" hidden="false" customHeight="false" outlineLevel="0" collapsed="false">
      <c r="B181" s="78" t="s">
        <v>100</v>
      </c>
      <c r="C181" s="78" t="s">
        <v>46</v>
      </c>
      <c r="D181" s="78" t="n">
        <v>50</v>
      </c>
      <c r="E181" s="78"/>
      <c r="F181" s="78" t="str">
        <f aca="false">LEFT(F179,3)&amp;TEXT(RIGHT(F179,2)-1,"#00")</f>
        <v>RXD07</v>
      </c>
      <c r="G181" s="34" t="n">
        <v>44</v>
      </c>
      <c r="H181" s="35" t="n">
        <v>2</v>
      </c>
      <c r="I181" s="35" t="s">
        <v>107</v>
      </c>
      <c r="J181" s="36" t="n">
        <f aca="false">J179+1</f>
        <v>18</v>
      </c>
      <c r="K181" s="38"/>
      <c r="L181" s="38"/>
    </row>
    <row r="182" customFormat="false" ht="14.4" hidden="false" customHeight="false" outlineLevel="0" collapsed="false">
      <c r="B182" s="78" t="s">
        <v>100</v>
      </c>
      <c r="C182" s="78" t="s">
        <v>46</v>
      </c>
      <c r="D182" s="78" t="n">
        <v>50</v>
      </c>
      <c r="E182" s="78"/>
      <c r="F182" s="78" t="str">
        <f aca="false">LEFT(F180,3)&amp;TEXT(RIGHT(F180,2)-1,"#00")</f>
        <v>TXD07</v>
      </c>
      <c r="G182" s="34" t="n">
        <v>44</v>
      </c>
      <c r="H182" s="35" t="n">
        <v>2</v>
      </c>
      <c r="I182" s="35" t="s">
        <v>107</v>
      </c>
      <c r="J182" s="36" t="n">
        <f aca="false">J180+1</f>
        <v>18</v>
      </c>
      <c r="K182" s="38"/>
      <c r="L182" s="38"/>
    </row>
    <row r="183" customFormat="false" ht="14.4" hidden="false" customHeight="false" outlineLevel="0" collapsed="false">
      <c r="B183" s="78" t="s">
        <v>100</v>
      </c>
      <c r="C183" s="78" t="s">
        <v>46</v>
      </c>
      <c r="D183" s="78" t="n">
        <v>50</v>
      </c>
      <c r="E183" s="78"/>
      <c r="F183" s="78" t="str">
        <f aca="false">LEFT(F181,3)&amp;TEXT(RIGHT(F181,2)-1,"#00")</f>
        <v>RXD06</v>
      </c>
      <c r="G183" s="34" t="n">
        <v>44</v>
      </c>
      <c r="H183" s="35" t="n">
        <v>2</v>
      </c>
      <c r="I183" s="35" t="s">
        <v>107</v>
      </c>
      <c r="J183" s="36" t="n">
        <f aca="false">J181+1</f>
        <v>19</v>
      </c>
      <c r="K183" s="38"/>
      <c r="L183" s="38"/>
    </row>
    <row r="184" customFormat="false" ht="14.4" hidden="false" customHeight="false" outlineLevel="0" collapsed="false">
      <c r="B184" s="78" t="s">
        <v>100</v>
      </c>
      <c r="C184" s="78" t="s">
        <v>46</v>
      </c>
      <c r="D184" s="78" t="n">
        <v>50</v>
      </c>
      <c r="E184" s="78"/>
      <c r="F184" s="78" t="str">
        <f aca="false">LEFT(F182,3)&amp;TEXT(RIGHT(F182,2)-1,"#00")</f>
        <v>TXD06</v>
      </c>
      <c r="G184" s="34" t="n">
        <v>44</v>
      </c>
      <c r="H184" s="35" t="n">
        <v>2</v>
      </c>
      <c r="I184" s="35" t="s">
        <v>107</v>
      </c>
      <c r="J184" s="36" t="n">
        <f aca="false">J182+1</f>
        <v>19</v>
      </c>
      <c r="K184" s="38"/>
      <c r="L184" s="38"/>
    </row>
    <row r="185" customFormat="false" ht="14.4" hidden="false" customHeight="false" outlineLevel="0" collapsed="false">
      <c r="B185" s="78" t="s">
        <v>100</v>
      </c>
      <c r="C185" s="78" t="s">
        <v>46</v>
      </c>
      <c r="D185" s="78" t="n">
        <v>50</v>
      </c>
      <c r="E185" s="78"/>
      <c r="F185" s="78" t="str">
        <f aca="false">LEFT(F183,3)&amp;TEXT(RIGHT(F183,2)-1,"#00")</f>
        <v>RXD05</v>
      </c>
      <c r="G185" s="34" t="n">
        <v>44</v>
      </c>
      <c r="H185" s="35" t="n">
        <v>2</v>
      </c>
      <c r="I185" s="35" t="s">
        <v>107</v>
      </c>
      <c r="J185" s="36" t="n">
        <f aca="false">J183+1</f>
        <v>20</v>
      </c>
      <c r="K185" s="38"/>
      <c r="L185" s="38"/>
    </row>
    <row r="186" customFormat="false" ht="14.4" hidden="false" customHeight="false" outlineLevel="0" collapsed="false">
      <c r="B186" s="78" t="s">
        <v>100</v>
      </c>
      <c r="C186" s="78" t="s">
        <v>46</v>
      </c>
      <c r="D186" s="78" t="n">
        <v>50</v>
      </c>
      <c r="E186" s="78"/>
      <c r="F186" s="78" t="str">
        <f aca="false">LEFT(F184,3)&amp;TEXT(RIGHT(F184,2)-1,"#00")</f>
        <v>TXD05</v>
      </c>
      <c r="G186" s="34" t="n">
        <v>44</v>
      </c>
      <c r="H186" s="35" t="n">
        <v>2</v>
      </c>
      <c r="I186" s="35" t="s">
        <v>107</v>
      </c>
      <c r="J186" s="36" t="n">
        <f aca="false">J184+1</f>
        <v>20</v>
      </c>
      <c r="K186" s="38"/>
      <c r="L186" s="38"/>
    </row>
    <row r="187" customFormat="false" ht="14.4" hidden="false" customHeight="false" outlineLevel="0" collapsed="false">
      <c r="B187" s="78" t="s">
        <v>100</v>
      </c>
      <c r="C187" s="78" t="s">
        <v>46</v>
      </c>
      <c r="D187" s="78" t="n">
        <v>50</v>
      </c>
      <c r="E187" s="78"/>
      <c r="F187" s="78" t="str">
        <f aca="false">LEFT(F185,3)&amp;TEXT(RIGHT(F185,2)-1,"#00")</f>
        <v>RXD04</v>
      </c>
      <c r="G187" s="34" t="n">
        <v>44</v>
      </c>
      <c r="H187" s="35" t="n">
        <v>2</v>
      </c>
      <c r="I187" s="35" t="s">
        <v>107</v>
      </c>
      <c r="J187" s="36" t="n">
        <f aca="false">J185+1</f>
        <v>21</v>
      </c>
      <c r="K187" s="38"/>
      <c r="L187" s="38"/>
    </row>
    <row r="188" customFormat="false" ht="14.4" hidden="false" customHeight="false" outlineLevel="0" collapsed="false">
      <c r="B188" s="78" t="s">
        <v>100</v>
      </c>
      <c r="C188" s="78" t="s">
        <v>46</v>
      </c>
      <c r="D188" s="78" t="n">
        <v>50</v>
      </c>
      <c r="E188" s="78"/>
      <c r="F188" s="78" t="str">
        <f aca="false">LEFT(F186,3)&amp;TEXT(RIGHT(F186,2)-1,"#00")</f>
        <v>TXD04</v>
      </c>
      <c r="G188" s="34" t="n">
        <v>44</v>
      </c>
      <c r="H188" s="35" t="n">
        <v>2</v>
      </c>
      <c r="I188" s="35" t="s">
        <v>107</v>
      </c>
      <c r="J188" s="36" t="n">
        <f aca="false">J186+1</f>
        <v>21</v>
      </c>
      <c r="K188" s="38"/>
      <c r="L188" s="38"/>
    </row>
    <row r="189" customFormat="false" ht="14.4" hidden="false" customHeight="false" outlineLevel="0" collapsed="false">
      <c r="B189" s="78" t="s">
        <v>100</v>
      </c>
      <c r="C189" s="78" t="s">
        <v>46</v>
      </c>
      <c r="D189" s="78" t="n">
        <v>50</v>
      </c>
      <c r="E189" s="78"/>
      <c r="F189" s="78" t="str">
        <f aca="false">LEFT(F187,3)&amp;TEXT(RIGHT(F187,2)-1,"#00")</f>
        <v>RXD03</v>
      </c>
      <c r="G189" s="34" t="n">
        <v>44</v>
      </c>
      <c r="H189" s="35" t="n">
        <v>2</v>
      </c>
      <c r="I189" s="35" t="s">
        <v>107</v>
      </c>
      <c r="J189" s="36" t="n">
        <f aca="false">J187+1</f>
        <v>22</v>
      </c>
      <c r="K189" s="38"/>
      <c r="L189" s="38"/>
    </row>
    <row r="190" customFormat="false" ht="14.4" hidden="false" customHeight="false" outlineLevel="0" collapsed="false">
      <c r="B190" s="78" t="s">
        <v>100</v>
      </c>
      <c r="C190" s="78" t="s">
        <v>46</v>
      </c>
      <c r="D190" s="78" t="n">
        <v>50</v>
      </c>
      <c r="E190" s="78"/>
      <c r="F190" s="78" t="str">
        <f aca="false">LEFT(F188,3)&amp;TEXT(RIGHT(F188,2)-1,"#00")</f>
        <v>TXD03</v>
      </c>
      <c r="G190" s="34" t="n">
        <v>44</v>
      </c>
      <c r="H190" s="35" t="n">
        <v>2</v>
      </c>
      <c r="I190" s="35" t="s">
        <v>107</v>
      </c>
      <c r="J190" s="36" t="n">
        <f aca="false">J188+1</f>
        <v>22</v>
      </c>
      <c r="K190" s="38"/>
      <c r="L190" s="38"/>
    </row>
    <row r="191" customFormat="false" ht="14.4" hidden="false" customHeight="false" outlineLevel="0" collapsed="false">
      <c r="B191" s="78" t="s">
        <v>100</v>
      </c>
      <c r="C191" s="78" t="s">
        <v>46</v>
      </c>
      <c r="D191" s="78" t="n">
        <v>50</v>
      </c>
      <c r="E191" s="78"/>
      <c r="F191" s="78" t="str">
        <f aca="false">LEFT(F189,3)&amp;TEXT(RIGHT(F189,2)-1,"#00")</f>
        <v>RXD02</v>
      </c>
      <c r="G191" s="34" t="n">
        <v>44</v>
      </c>
      <c r="H191" s="35" t="n">
        <v>2</v>
      </c>
      <c r="I191" s="35" t="s">
        <v>107</v>
      </c>
      <c r="J191" s="36" t="n">
        <f aca="false">J189+1</f>
        <v>23</v>
      </c>
      <c r="K191" s="37"/>
      <c r="L191" s="37"/>
    </row>
    <row r="192" customFormat="false" ht="14.4" hidden="false" customHeight="false" outlineLevel="0" collapsed="false">
      <c r="B192" s="78" t="s">
        <v>100</v>
      </c>
      <c r="C192" s="78" t="s">
        <v>46</v>
      </c>
      <c r="D192" s="78" t="n">
        <v>50</v>
      </c>
      <c r="E192" s="78"/>
      <c r="F192" s="78" t="str">
        <f aca="false">LEFT(F190,3)&amp;TEXT(RIGHT(F190,2)-1,"#00")</f>
        <v>TXD02</v>
      </c>
      <c r="G192" s="34" t="n">
        <v>44</v>
      </c>
      <c r="H192" s="35" t="n">
        <v>2</v>
      </c>
      <c r="I192" s="35" t="s">
        <v>107</v>
      </c>
      <c r="J192" s="36" t="n">
        <f aca="false">J190+1</f>
        <v>23</v>
      </c>
      <c r="K192" s="37"/>
      <c r="L192" s="37"/>
    </row>
    <row r="193" customFormat="false" ht="14.4" hidden="false" customHeight="false" outlineLevel="0" collapsed="false">
      <c r="B193" s="78" t="s">
        <v>100</v>
      </c>
      <c r="C193" s="78" t="s">
        <v>46</v>
      </c>
      <c r="D193" s="78" t="n">
        <v>50</v>
      </c>
      <c r="E193" s="78"/>
      <c r="F193" s="78" t="str">
        <f aca="false">LEFT(F191,3)&amp;TEXT(RIGHT(F191,2)-1,"#00")</f>
        <v>RXD01</v>
      </c>
      <c r="G193" s="34" t="n">
        <v>44</v>
      </c>
      <c r="H193" s="35" t="n">
        <v>2</v>
      </c>
      <c r="I193" s="35" t="s">
        <v>107</v>
      </c>
      <c r="J193" s="36" t="n">
        <f aca="false">J191+1</f>
        <v>24</v>
      </c>
      <c r="K193" s="37"/>
      <c r="L193" s="37"/>
    </row>
    <row r="194" customFormat="false" ht="14.7" hidden="false" customHeight="false" outlineLevel="0" collapsed="false">
      <c r="B194" s="79" t="s">
        <v>100</v>
      </c>
      <c r="C194" s="79" t="s">
        <v>46</v>
      </c>
      <c r="D194" s="79" t="n">
        <v>50</v>
      </c>
      <c r="E194" s="79"/>
      <c r="F194" s="79" t="str">
        <f aca="false">LEFT(F192,3)&amp;TEXT(RIGHT(F192,2)-1,"#00")</f>
        <v>TXD01</v>
      </c>
      <c r="G194" s="47" t="n">
        <v>44</v>
      </c>
      <c r="H194" s="48" t="n">
        <v>2</v>
      </c>
      <c r="I194" s="48" t="s">
        <v>107</v>
      </c>
      <c r="J194" s="49" t="n">
        <f aca="false">J192+1</f>
        <v>24</v>
      </c>
      <c r="K194" s="76"/>
      <c r="L194" s="76"/>
    </row>
    <row r="195" customFormat="false" ht="14.7" hidden="false" customHeight="false" outlineLevel="0" collapsed="false">
      <c r="B195" s="51" t="s">
        <v>108</v>
      </c>
      <c r="C195" s="51" t="s">
        <v>25</v>
      </c>
      <c r="D195" s="51" t="n">
        <v>160</v>
      </c>
      <c r="E195" s="51" t="n">
        <v>4</v>
      </c>
      <c r="F195" s="51" t="s">
        <v>109</v>
      </c>
      <c r="G195" s="29" t="n">
        <v>36</v>
      </c>
      <c r="H195" s="30" t="s">
        <v>110</v>
      </c>
      <c r="I195" s="30" t="s">
        <v>47</v>
      </c>
      <c r="J195" s="31" t="n">
        <v>1</v>
      </c>
      <c r="K195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[turano/Prime712/161/6/RXA12]</v>
      </c>
      <c r="L195" s="38" t="s">
        <v>111</v>
      </c>
    </row>
    <row r="196" customFormat="false" ht="14.4" hidden="false" customHeight="false" outlineLevel="0" collapsed="false">
      <c r="B196" s="53" t="str">
        <f aca="false">B195</f>
        <v>turano</v>
      </c>
      <c r="C196" s="53" t="str">
        <f aca="false">C195</f>
        <v>Prime712</v>
      </c>
      <c r="D196" s="53" t="n">
        <f aca="false">D195</f>
        <v>160</v>
      </c>
      <c r="E196" s="53" t="n">
        <f aca="false">E195</f>
        <v>4</v>
      </c>
      <c r="F196" s="53" t="str">
        <f aca="false">LEFT(F195,3)&amp;TEXT(RIGHT(F195,2)-1,"#00")</f>
        <v>TXA11</v>
      </c>
      <c r="G196" s="34" t="n">
        <f aca="false">G195</f>
        <v>36</v>
      </c>
      <c r="H196" s="35" t="str">
        <f aca="false">H195</f>
        <v>C5-MPO1</v>
      </c>
      <c r="I196" s="35" t="str">
        <f aca="false">I195</f>
        <v>Top</v>
      </c>
      <c r="J196" s="36" t="n">
        <f aca="false">J195+1</f>
        <v>2</v>
      </c>
      <c r="K196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[turano/Prime712/161/6/RXA11]</v>
      </c>
      <c r="L196" s="38" t="s">
        <v>111</v>
      </c>
    </row>
    <row r="197" customFormat="false" ht="14.4" hidden="false" customHeight="false" outlineLevel="0" collapsed="false">
      <c r="B197" s="53" t="str">
        <f aca="false">B196</f>
        <v>turano</v>
      </c>
      <c r="C197" s="53" t="str">
        <f aca="false">C196</f>
        <v>Prime712</v>
      </c>
      <c r="D197" s="53" t="n">
        <f aca="false">D196</f>
        <v>160</v>
      </c>
      <c r="E197" s="53" t="n">
        <f aca="false">E196</f>
        <v>4</v>
      </c>
      <c r="F197" s="53" t="str">
        <f aca="false">LEFT(F196,3)&amp;TEXT(RIGHT(F196,2)-1,"#00")</f>
        <v>TXA10</v>
      </c>
      <c r="G197" s="34" t="n">
        <f aca="false">G196</f>
        <v>36</v>
      </c>
      <c r="H197" s="35" t="str">
        <f aca="false">H196</f>
        <v>C5-MPO1</v>
      </c>
      <c r="I197" s="35" t="str">
        <f aca="false">I196</f>
        <v>Top</v>
      </c>
      <c r="J197" s="36" t="n">
        <f aca="false">J196+1</f>
        <v>3</v>
      </c>
      <c r="K197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[turano/Prime712/161/6/RXA10]</v>
      </c>
      <c r="L197" s="38" t="s">
        <v>111</v>
      </c>
    </row>
    <row r="198" customFormat="false" ht="14.4" hidden="false" customHeight="false" outlineLevel="0" collapsed="false">
      <c r="B198" s="53" t="str">
        <f aca="false">B197</f>
        <v>turano</v>
      </c>
      <c r="C198" s="53" t="str">
        <f aca="false">C197</f>
        <v>Prime712</v>
      </c>
      <c r="D198" s="53" t="n">
        <f aca="false">D197</f>
        <v>160</v>
      </c>
      <c r="E198" s="53" t="n">
        <f aca="false">E197</f>
        <v>4</v>
      </c>
      <c r="F198" s="53" t="str">
        <f aca="false">LEFT(F197,3)&amp;TEXT(RIGHT(F197,2)-1,"#00")</f>
        <v>TXA09</v>
      </c>
      <c r="G198" s="34" t="n">
        <f aca="false">G197</f>
        <v>36</v>
      </c>
      <c r="H198" s="35" t="str">
        <f aca="false">H197</f>
        <v>C5-MPO1</v>
      </c>
      <c r="I198" s="35" t="str">
        <f aca="false">I197</f>
        <v>Top</v>
      </c>
      <c r="J198" s="36" t="n">
        <f aca="false">J197+1</f>
        <v>4</v>
      </c>
      <c r="K198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[turano/Prime712/161/6/RXA09]</v>
      </c>
      <c r="L198" s="38" t="s">
        <v>111</v>
      </c>
    </row>
    <row r="199" customFormat="false" ht="14.4" hidden="false" customHeight="false" outlineLevel="0" collapsed="false">
      <c r="B199" s="53" t="str">
        <f aca="false">B198</f>
        <v>turano</v>
      </c>
      <c r="C199" s="53" t="str">
        <f aca="false">C198</f>
        <v>Prime712</v>
      </c>
      <c r="D199" s="53" t="n">
        <f aca="false">D198</f>
        <v>160</v>
      </c>
      <c r="E199" s="53" t="n">
        <f aca="false">E198</f>
        <v>4</v>
      </c>
      <c r="F199" s="53" t="str">
        <f aca="false">LEFT(F198,3)&amp;TEXT(RIGHT(F198,2)-1,"#00")</f>
        <v>TXA08</v>
      </c>
      <c r="G199" s="34" t="n">
        <f aca="false">G198</f>
        <v>36</v>
      </c>
      <c r="H199" s="35" t="str">
        <f aca="false">H198</f>
        <v>C5-MPO1</v>
      </c>
      <c r="I199" s="35" t="str">
        <f aca="false">I198</f>
        <v>Top</v>
      </c>
      <c r="J199" s="36" t="n">
        <f aca="false">J198+1</f>
        <v>5</v>
      </c>
      <c r="K199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[turano/Prime712/161/6/RXA08]</v>
      </c>
      <c r="L199" s="38" t="s">
        <v>111</v>
      </c>
    </row>
    <row r="200" customFormat="false" ht="14.4" hidden="false" customHeight="false" outlineLevel="0" collapsed="false">
      <c r="B200" s="53" t="str">
        <f aca="false">B199</f>
        <v>turano</v>
      </c>
      <c r="C200" s="53" t="str">
        <f aca="false">C199</f>
        <v>Prime712</v>
      </c>
      <c r="D200" s="53" t="n">
        <f aca="false">D199</f>
        <v>160</v>
      </c>
      <c r="E200" s="53" t="n">
        <f aca="false">E199</f>
        <v>4</v>
      </c>
      <c r="F200" s="53" t="str">
        <f aca="false">LEFT(F199,3)&amp;TEXT(RIGHT(F199,2)-1,"#00")</f>
        <v>TXA07</v>
      </c>
      <c r="G200" s="34" t="n">
        <f aca="false">G199</f>
        <v>36</v>
      </c>
      <c r="H200" s="35" t="str">
        <f aca="false">H199</f>
        <v>C5-MPO1</v>
      </c>
      <c r="I200" s="35" t="str">
        <f aca="false">I199</f>
        <v>Top</v>
      </c>
      <c r="J200" s="36" t="n">
        <f aca="false">J199+1</f>
        <v>6</v>
      </c>
      <c r="K200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[turano/Prime712/161/6/RXA07]</v>
      </c>
      <c r="L200" s="38" t="s">
        <v>111</v>
      </c>
    </row>
    <row r="201" customFormat="false" ht="14.4" hidden="false" customHeight="false" outlineLevel="0" collapsed="false">
      <c r="B201" s="53" t="str">
        <f aca="false">B200</f>
        <v>turano</v>
      </c>
      <c r="C201" s="53" t="str">
        <f aca="false">C200</f>
        <v>Prime712</v>
      </c>
      <c r="D201" s="53" t="n">
        <f aca="false">D200</f>
        <v>160</v>
      </c>
      <c r="E201" s="53" t="n">
        <f aca="false">E200</f>
        <v>4</v>
      </c>
      <c r="F201" s="53" t="str">
        <f aca="false">LEFT(F200,3)&amp;TEXT(RIGHT(F200,2)-1,"#00")</f>
        <v>TXA06</v>
      </c>
      <c r="G201" s="34" t="n">
        <f aca="false">G200</f>
        <v>36</v>
      </c>
      <c r="H201" s="35" t="str">
        <f aca="false">H200</f>
        <v>C5-MPO1</v>
      </c>
      <c r="I201" s="35" t="str">
        <f aca="false">I200</f>
        <v>Top</v>
      </c>
      <c r="J201" s="36" t="n">
        <f aca="false">J200+1</f>
        <v>7</v>
      </c>
      <c r="K201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[turano/Prime712/161/6/RXA06]</v>
      </c>
      <c r="L201" s="38" t="s">
        <v>111</v>
      </c>
    </row>
    <row r="202" customFormat="false" ht="14.4" hidden="false" customHeight="false" outlineLevel="0" collapsed="false">
      <c r="B202" s="53" t="str">
        <f aca="false">B201</f>
        <v>turano</v>
      </c>
      <c r="C202" s="53" t="str">
        <f aca="false">C201</f>
        <v>Prime712</v>
      </c>
      <c r="D202" s="53" t="n">
        <f aca="false">D201</f>
        <v>160</v>
      </c>
      <c r="E202" s="53" t="n">
        <f aca="false">E201</f>
        <v>4</v>
      </c>
      <c r="F202" s="53" t="str">
        <f aca="false">LEFT(F201,3)&amp;TEXT(RIGHT(F201,2)-1,"#00")</f>
        <v>TXA05</v>
      </c>
      <c r="G202" s="34" t="n">
        <f aca="false">G201</f>
        <v>36</v>
      </c>
      <c r="H202" s="35" t="str">
        <f aca="false">H201</f>
        <v>C5-MPO1</v>
      </c>
      <c r="I202" s="35" t="str">
        <f aca="false">I201</f>
        <v>Top</v>
      </c>
      <c r="J202" s="36" t="n">
        <f aca="false">J201+1</f>
        <v>8</v>
      </c>
      <c r="K202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[turano/Prime712/161/6/RXA05]</v>
      </c>
      <c r="L202" s="38" t="s">
        <v>111</v>
      </c>
    </row>
    <row r="203" customFormat="false" ht="14.4" hidden="false" customHeight="false" outlineLevel="0" collapsed="false">
      <c r="B203" s="53" t="str">
        <f aca="false">B202</f>
        <v>turano</v>
      </c>
      <c r="C203" s="53" t="str">
        <f aca="false">C202</f>
        <v>Prime712</v>
      </c>
      <c r="D203" s="53" t="n">
        <f aca="false">D202</f>
        <v>160</v>
      </c>
      <c r="E203" s="53" t="n">
        <f aca="false">E202</f>
        <v>4</v>
      </c>
      <c r="F203" s="53" t="str">
        <f aca="false">LEFT(F202,3)&amp;TEXT(RIGHT(F202,2)-1,"#00")</f>
        <v>TXA04</v>
      </c>
      <c r="G203" s="34" t="n">
        <f aca="false">G202</f>
        <v>36</v>
      </c>
      <c r="H203" s="35" t="str">
        <f aca="false">H202</f>
        <v>C5-MPO1</v>
      </c>
      <c r="I203" s="35" t="str">
        <f aca="false">I202</f>
        <v>Top</v>
      </c>
      <c r="J203" s="36" t="n">
        <f aca="false">J202+1</f>
        <v>9</v>
      </c>
      <c r="K203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[turano/Prime712/161/6/RXA04]</v>
      </c>
      <c r="L203" s="38" t="s">
        <v>111</v>
      </c>
    </row>
    <row r="204" customFormat="false" ht="14.4" hidden="false" customHeight="false" outlineLevel="0" collapsed="false">
      <c r="B204" s="53" t="str">
        <f aca="false">B203</f>
        <v>turano</v>
      </c>
      <c r="C204" s="53" t="str">
        <f aca="false">C203</f>
        <v>Prime712</v>
      </c>
      <c r="D204" s="53" t="n">
        <f aca="false">D203</f>
        <v>160</v>
      </c>
      <c r="E204" s="53" t="n">
        <f aca="false">E203</f>
        <v>4</v>
      </c>
      <c r="F204" s="53" t="str">
        <f aca="false">LEFT(F203,3)&amp;TEXT(RIGHT(F203,2)-1,"#00")</f>
        <v>TXA03</v>
      </c>
      <c r="G204" s="34" t="n">
        <f aca="false">G203</f>
        <v>36</v>
      </c>
      <c r="H204" s="35" t="str">
        <f aca="false">H203</f>
        <v>C5-MPO1</v>
      </c>
      <c r="I204" s="35" t="str">
        <f aca="false">I203</f>
        <v>Top</v>
      </c>
      <c r="J204" s="36" t="n">
        <f aca="false">J203+1</f>
        <v>10</v>
      </c>
      <c r="K204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[turano/Prime712/161/6/RXA03]</v>
      </c>
      <c r="L204" s="38" t="s">
        <v>111</v>
      </c>
    </row>
    <row r="205" customFormat="false" ht="14.4" hidden="false" customHeight="false" outlineLevel="0" collapsed="false">
      <c r="B205" s="53" t="str">
        <f aca="false">B204</f>
        <v>turano</v>
      </c>
      <c r="C205" s="53" t="str">
        <f aca="false">C204</f>
        <v>Prime712</v>
      </c>
      <c r="D205" s="53" t="n">
        <f aca="false">D204</f>
        <v>160</v>
      </c>
      <c r="E205" s="53" t="n">
        <f aca="false">E204</f>
        <v>4</v>
      </c>
      <c r="F205" s="53" t="str">
        <f aca="false">LEFT(F204,3)&amp;TEXT(RIGHT(F204,2)-1,"#00")</f>
        <v>TXA02</v>
      </c>
      <c r="G205" s="34" t="n">
        <f aca="false">G204</f>
        <v>36</v>
      </c>
      <c r="H205" s="35" t="str">
        <f aca="false">H204</f>
        <v>C5-MPO1</v>
      </c>
      <c r="I205" s="35" t="str">
        <f aca="false">I204</f>
        <v>Top</v>
      </c>
      <c r="J205" s="36" t="n">
        <f aca="false">J204+1</f>
        <v>11</v>
      </c>
      <c r="K205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[turano/Prime712/161/6/RXA02]</v>
      </c>
      <c r="L205" s="38" t="s">
        <v>111</v>
      </c>
    </row>
    <row r="206" customFormat="false" ht="14.4" hidden="false" customHeight="false" outlineLevel="0" collapsed="false">
      <c r="B206" s="53" t="str">
        <f aca="false">B205</f>
        <v>turano</v>
      </c>
      <c r="C206" s="53" t="str">
        <f aca="false">C205</f>
        <v>Prime712</v>
      </c>
      <c r="D206" s="53" t="n">
        <f aca="false">D205</f>
        <v>160</v>
      </c>
      <c r="E206" s="53" t="n">
        <f aca="false">E205</f>
        <v>4</v>
      </c>
      <c r="F206" s="53" t="str">
        <f aca="false">LEFT(F205,3)&amp;TEXT(RIGHT(F205,2)-1,"#00")</f>
        <v>TXA01</v>
      </c>
      <c r="G206" s="34" t="n">
        <f aca="false">G205</f>
        <v>36</v>
      </c>
      <c r="H206" s="35" t="str">
        <f aca="false">H205</f>
        <v>C5-MPO1</v>
      </c>
      <c r="I206" s="35" t="str">
        <f aca="false">I205</f>
        <v>Top</v>
      </c>
      <c r="J206" s="36" t="n">
        <f aca="false">J205+1</f>
        <v>12</v>
      </c>
      <c r="K206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[turano/Prime712/161/6/RXA01]</v>
      </c>
      <c r="L206" s="38" t="s">
        <v>111</v>
      </c>
    </row>
    <row r="207" customFormat="false" ht="14.4" hidden="false" customHeight="false" outlineLevel="0" collapsed="false">
      <c r="B207" s="53" t="str">
        <f aca="false">B206</f>
        <v>turano</v>
      </c>
      <c r="C207" s="53" t="str">
        <f aca="false">C206</f>
        <v>Prime712</v>
      </c>
      <c r="D207" s="53" t="n">
        <f aca="false">D206</f>
        <v>160</v>
      </c>
      <c r="E207" s="53" t="n">
        <f aca="false">E206</f>
        <v>4</v>
      </c>
      <c r="F207" s="53" t="s">
        <v>1</v>
      </c>
      <c r="G207" s="34" t="n">
        <f aca="false">G206</f>
        <v>36</v>
      </c>
      <c r="H207" s="35" t="s">
        <v>112</v>
      </c>
      <c r="I207" s="35" t="s">
        <v>73</v>
      </c>
      <c r="J207" s="36" t="n">
        <v>2</v>
      </c>
      <c r="K207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[turano/Prime712/161/6/TXA12]</v>
      </c>
      <c r="L207" s="38" t="s">
        <v>111</v>
      </c>
    </row>
    <row r="208" customFormat="false" ht="14.4" hidden="false" customHeight="false" outlineLevel="0" collapsed="false">
      <c r="B208" s="53" t="str">
        <f aca="false">B207</f>
        <v>turano</v>
      </c>
      <c r="C208" s="53" t="str">
        <f aca="false">C207</f>
        <v>Prime712</v>
      </c>
      <c r="D208" s="53" t="n">
        <f aca="false">D207</f>
        <v>160</v>
      </c>
      <c r="E208" s="53" t="n">
        <f aca="false">E207</f>
        <v>4</v>
      </c>
      <c r="F208" s="53" t="str">
        <f aca="false">LEFT(F207,3)&amp;TEXT(RIGHT(F207,2)-1,"#00")</f>
        <v>RXA11</v>
      </c>
      <c r="G208" s="34" t="n">
        <f aca="false">G207</f>
        <v>36</v>
      </c>
      <c r="H208" s="35" t="str">
        <f aca="false">H207</f>
        <v>C5-MPO2</v>
      </c>
      <c r="I208" s="35" t="str">
        <f aca="false">I207</f>
        <v>Bottom</v>
      </c>
      <c r="J208" s="36" t="n">
        <v>1</v>
      </c>
      <c r="K208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[turano/Prime712/161/6/TXA11]</v>
      </c>
      <c r="L208" s="38" t="s">
        <v>111</v>
      </c>
    </row>
    <row r="209" customFormat="false" ht="14.4" hidden="false" customHeight="false" outlineLevel="0" collapsed="false">
      <c r="B209" s="53" t="str">
        <f aca="false">B208</f>
        <v>turano</v>
      </c>
      <c r="C209" s="53" t="str">
        <f aca="false">C208</f>
        <v>Prime712</v>
      </c>
      <c r="D209" s="53" t="n">
        <f aca="false">D208</f>
        <v>160</v>
      </c>
      <c r="E209" s="53" t="n">
        <f aca="false">E208</f>
        <v>4</v>
      </c>
      <c r="F209" s="53" t="str">
        <f aca="false">LEFT(F208,3)&amp;TEXT(RIGHT(F208,2)-1,"#00")</f>
        <v>RXA10</v>
      </c>
      <c r="G209" s="34" t="n">
        <f aca="false">G208</f>
        <v>36</v>
      </c>
      <c r="H209" s="35" t="str">
        <f aca="false">H208</f>
        <v>C5-MPO2</v>
      </c>
      <c r="I209" s="35" t="str">
        <f aca="false">I208</f>
        <v>Bottom</v>
      </c>
      <c r="J209" s="36" t="n">
        <f aca="false">J207+2</f>
        <v>4</v>
      </c>
      <c r="K209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[turano/Prime712/161/6/TXA10]</v>
      </c>
      <c r="L209" s="38" t="s">
        <v>111</v>
      </c>
    </row>
    <row r="210" customFormat="false" ht="14.4" hidden="false" customHeight="false" outlineLevel="0" collapsed="false">
      <c r="B210" s="53" t="str">
        <f aca="false">B209</f>
        <v>turano</v>
      </c>
      <c r="C210" s="53" t="str">
        <f aca="false">C209</f>
        <v>Prime712</v>
      </c>
      <c r="D210" s="53" t="n">
        <f aca="false">D209</f>
        <v>160</v>
      </c>
      <c r="E210" s="53" t="n">
        <f aca="false">E209</f>
        <v>4</v>
      </c>
      <c r="F210" s="53" t="str">
        <f aca="false">LEFT(F209,3)&amp;TEXT(RIGHT(F209,2)-1,"#00")</f>
        <v>RXA09</v>
      </c>
      <c r="G210" s="34" t="n">
        <f aca="false">G209</f>
        <v>36</v>
      </c>
      <c r="H210" s="35" t="str">
        <f aca="false">H209</f>
        <v>C5-MPO2</v>
      </c>
      <c r="I210" s="35" t="str">
        <f aca="false">I209</f>
        <v>Bottom</v>
      </c>
      <c r="J210" s="36" t="n">
        <f aca="false">J208+2</f>
        <v>3</v>
      </c>
      <c r="K210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[turano/Prime712/161/6/TXA09]</v>
      </c>
      <c r="L210" s="38" t="s">
        <v>111</v>
      </c>
    </row>
    <row r="211" customFormat="false" ht="14.4" hidden="false" customHeight="false" outlineLevel="0" collapsed="false">
      <c r="B211" s="53" t="str">
        <f aca="false">B210</f>
        <v>turano</v>
      </c>
      <c r="C211" s="53" t="str">
        <f aca="false">C210</f>
        <v>Prime712</v>
      </c>
      <c r="D211" s="53" t="n">
        <f aca="false">D210</f>
        <v>160</v>
      </c>
      <c r="E211" s="53" t="n">
        <f aca="false">E210</f>
        <v>4</v>
      </c>
      <c r="F211" s="53" t="str">
        <f aca="false">LEFT(F210,3)&amp;TEXT(RIGHT(F210,2)-1,"#00")</f>
        <v>RXA08</v>
      </c>
      <c r="G211" s="34" t="n">
        <f aca="false">G210</f>
        <v>36</v>
      </c>
      <c r="H211" s="35" t="str">
        <f aca="false">H210</f>
        <v>C5-MPO2</v>
      </c>
      <c r="I211" s="35" t="str">
        <f aca="false">I210</f>
        <v>Bottom</v>
      </c>
      <c r="J211" s="36" t="n">
        <f aca="false">J209+2</f>
        <v>6</v>
      </c>
      <c r="K211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[turano/Prime712/161/6/TXA08]</v>
      </c>
      <c r="L211" s="38" t="s">
        <v>111</v>
      </c>
    </row>
    <row r="212" customFormat="false" ht="14.4" hidden="false" customHeight="false" outlineLevel="0" collapsed="false">
      <c r="B212" s="53" t="str">
        <f aca="false">B211</f>
        <v>turano</v>
      </c>
      <c r="C212" s="53" t="str">
        <f aca="false">C211</f>
        <v>Prime712</v>
      </c>
      <c r="D212" s="53" t="n">
        <f aca="false">D211</f>
        <v>160</v>
      </c>
      <c r="E212" s="53" t="n">
        <f aca="false">E211</f>
        <v>4</v>
      </c>
      <c r="F212" s="53" t="str">
        <f aca="false">LEFT(F211,3)&amp;TEXT(RIGHT(F211,2)-1,"#00")</f>
        <v>RXA07</v>
      </c>
      <c r="G212" s="34" t="n">
        <f aca="false">G211</f>
        <v>36</v>
      </c>
      <c r="H212" s="35" t="str">
        <f aca="false">H211</f>
        <v>C5-MPO2</v>
      </c>
      <c r="I212" s="35" t="str">
        <f aca="false">I211</f>
        <v>Bottom</v>
      </c>
      <c r="J212" s="36" t="n">
        <f aca="false">J210+2</f>
        <v>5</v>
      </c>
      <c r="K212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[turano/Prime712/161/6/TXA07]</v>
      </c>
      <c r="L212" s="38" t="s">
        <v>111</v>
      </c>
    </row>
    <row r="213" customFormat="false" ht="14.4" hidden="false" customHeight="false" outlineLevel="0" collapsed="false">
      <c r="B213" s="53" t="str">
        <f aca="false">B212</f>
        <v>turano</v>
      </c>
      <c r="C213" s="53" t="str">
        <f aca="false">C212</f>
        <v>Prime712</v>
      </c>
      <c r="D213" s="53" t="n">
        <f aca="false">D212</f>
        <v>160</v>
      </c>
      <c r="E213" s="53" t="n">
        <f aca="false">E212</f>
        <v>4</v>
      </c>
      <c r="F213" s="53" t="str">
        <f aca="false">LEFT(F212,3)&amp;TEXT(RIGHT(F212,2)-1,"#00")</f>
        <v>RXA06</v>
      </c>
      <c r="G213" s="34" t="n">
        <f aca="false">G212</f>
        <v>36</v>
      </c>
      <c r="H213" s="35" t="str">
        <f aca="false">H212</f>
        <v>C5-MPO2</v>
      </c>
      <c r="I213" s="35" t="str">
        <f aca="false">I212</f>
        <v>Bottom</v>
      </c>
      <c r="J213" s="36" t="n">
        <f aca="false">J211+2</f>
        <v>8</v>
      </c>
      <c r="K213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[turano/Prime712/161/6/TXA06]</v>
      </c>
      <c r="L213" s="38" t="s">
        <v>111</v>
      </c>
    </row>
    <row r="214" customFormat="false" ht="14.4" hidden="false" customHeight="false" outlineLevel="0" collapsed="false">
      <c r="B214" s="53" t="str">
        <f aca="false">B213</f>
        <v>turano</v>
      </c>
      <c r="C214" s="53" t="str">
        <f aca="false">C213</f>
        <v>Prime712</v>
      </c>
      <c r="D214" s="53" t="n">
        <f aca="false">D213</f>
        <v>160</v>
      </c>
      <c r="E214" s="53" t="n">
        <f aca="false">E213</f>
        <v>4</v>
      </c>
      <c r="F214" s="53" t="str">
        <f aca="false">LEFT(F213,3)&amp;TEXT(RIGHT(F213,2)-1,"#00")</f>
        <v>RXA05</v>
      </c>
      <c r="G214" s="34" t="n">
        <f aca="false">G213</f>
        <v>36</v>
      </c>
      <c r="H214" s="35" t="str">
        <f aca="false">H213</f>
        <v>C5-MPO2</v>
      </c>
      <c r="I214" s="35" t="str">
        <f aca="false">I213</f>
        <v>Bottom</v>
      </c>
      <c r="J214" s="36" t="n">
        <f aca="false">J212+2</f>
        <v>7</v>
      </c>
      <c r="K214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[turano/Prime712/161/6/TXA05]</v>
      </c>
      <c r="L214" s="38" t="s">
        <v>111</v>
      </c>
    </row>
    <row r="215" customFormat="false" ht="14.4" hidden="false" customHeight="false" outlineLevel="0" collapsed="false">
      <c r="B215" s="53" t="str">
        <f aca="false">B214</f>
        <v>turano</v>
      </c>
      <c r="C215" s="53" t="str">
        <f aca="false">C214</f>
        <v>Prime712</v>
      </c>
      <c r="D215" s="53" t="n">
        <f aca="false">D214</f>
        <v>160</v>
      </c>
      <c r="E215" s="53" t="n">
        <f aca="false">E214</f>
        <v>4</v>
      </c>
      <c r="F215" s="53" t="str">
        <f aca="false">LEFT(F214,3)&amp;TEXT(RIGHT(F214,2)-1,"#00")</f>
        <v>RXA04</v>
      </c>
      <c r="G215" s="34" t="n">
        <f aca="false">G214</f>
        <v>36</v>
      </c>
      <c r="H215" s="35" t="str">
        <f aca="false">H214</f>
        <v>C5-MPO2</v>
      </c>
      <c r="I215" s="35" t="str">
        <f aca="false">I214</f>
        <v>Bottom</v>
      </c>
      <c r="J215" s="36" t="n">
        <f aca="false">J213+2</f>
        <v>10</v>
      </c>
      <c r="K215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[turano/Prime712/161/6/TXA04]</v>
      </c>
      <c r="L215" s="44" t="s">
        <v>111</v>
      </c>
    </row>
    <row r="216" customFormat="false" ht="14.4" hidden="false" customHeight="false" outlineLevel="0" collapsed="false">
      <c r="B216" s="53" t="str">
        <f aca="false">B215</f>
        <v>turano</v>
      </c>
      <c r="C216" s="53" t="str">
        <f aca="false">C215</f>
        <v>Prime712</v>
      </c>
      <c r="D216" s="53" t="n">
        <f aca="false">D215</f>
        <v>160</v>
      </c>
      <c r="E216" s="53" t="n">
        <f aca="false">E215</f>
        <v>4</v>
      </c>
      <c r="F216" s="53" t="str">
        <f aca="false">LEFT(F215,3)&amp;TEXT(RIGHT(F215,2)-1,"#00")</f>
        <v>RXA03</v>
      </c>
      <c r="G216" s="34" t="n">
        <f aca="false">G215</f>
        <v>36</v>
      </c>
      <c r="H216" s="35" t="str">
        <f aca="false">H215</f>
        <v>C5-MPO2</v>
      </c>
      <c r="I216" s="35" t="str">
        <f aca="false">I215</f>
        <v>Bottom</v>
      </c>
      <c r="J216" s="36" t="n">
        <f aca="false">J214+2</f>
        <v>9</v>
      </c>
      <c r="K216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[turano/Prime712/161/6/TXA03]</v>
      </c>
      <c r="L216" s="44" t="s">
        <v>111</v>
      </c>
    </row>
    <row r="217" customFormat="false" ht="14.4" hidden="false" customHeight="false" outlineLevel="0" collapsed="false">
      <c r="B217" s="53" t="str">
        <f aca="false">B216</f>
        <v>turano</v>
      </c>
      <c r="C217" s="53" t="str">
        <f aca="false">C216</f>
        <v>Prime712</v>
      </c>
      <c r="D217" s="53" t="n">
        <f aca="false">D216</f>
        <v>160</v>
      </c>
      <c r="E217" s="53" t="n">
        <f aca="false">E216</f>
        <v>4</v>
      </c>
      <c r="F217" s="53" t="str">
        <f aca="false">LEFT(F216,3)&amp;TEXT(RIGHT(F216,2)-1,"#00")</f>
        <v>RXA02</v>
      </c>
      <c r="G217" s="34" t="n">
        <f aca="false">G216</f>
        <v>36</v>
      </c>
      <c r="H217" s="35" t="str">
        <f aca="false">H216</f>
        <v>C5-MPO2</v>
      </c>
      <c r="I217" s="35" t="str">
        <f aca="false">I216</f>
        <v>Bottom</v>
      </c>
      <c r="J217" s="36" t="n">
        <f aca="false">J215+2</f>
        <v>12</v>
      </c>
      <c r="K217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[turano/Prime712/161/6/TXA02]</v>
      </c>
      <c r="L217" s="44" t="s">
        <v>111</v>
      </c>
    </row>
    <row r="218" customFormat="false" ht="14.7" hidden="false" customHeight="false" outlineLevel="0" collapsed="false">
      <c r="B218" s="55" t="str">
        <f aca="false">B217</f>
        <v>turano</v>
      </c>
      <c r="C218" s="55" t="str">
        <f aca="false">C217</f>
        <v>Prime712</v>
      </c>
      <c r="D218" s="55" t="n">
        <f aca="false">D217</f>
        <v>160</v>
      </c>
      <c r="E218" s="55" t="n">
        <f aca="false">E217</f>
        <v>4</v>
      </c>
      <c r="F218" s="55" t="str">
        <f aca="false">LEFT(F217,3)&amp;TEXT(RIGHT(F217,2)-1,"#00")</f>
        <v>RXA01</v>
      </c>
      <c r="G218" s="70" t="n">
        <f aca="false">G217</f>
        <v>36</v>
      </c>
      <c r="H218" s="48" t="str">
        <f aca="false">H217</f>
        <v>C5-MPO2</v>
      </c>
      <c r="I218" s="48" t="str">
        <f aca="false">I217</f>
        <v>Bottom</v>
      </c>
      <c r="J218" s="49" t="n">
        <f aca="false">J216+2</f>
        <v>11</v>
      </c>
      <c r="K218" s="67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[turano/Prime712/161/6/TXA01]</v>
      </c>
      <c r="L218" s="58" t="s">
        <v>111</v>
      </c>
    </row>
    <row r="219" customFormat="false" ht="14.7" hidden="false" customHeight="false" outlineLevel="0" collapsed="false">
      <c r="B219" s="59" t="s">
        <v>108</v>
      </c>
      <c r="C219" s="59" t="str">
        <f aca="false">C218</f>
        <v>Prime712</v>
      </c>
      <c r="D219" s="59" t="n">
        <v>161</v>
      </c>
      <c r="E219" s="59" t="n">
        <v>6</v>
      </c>
      <c r="F219" s="59" t="s">
        <v>109</v>
      </c>
      <c r="G219" s="29" t="n">
        <f aca="false">G218</f>
        <v>36</v>
      </c>
      <c r="H219" s="30" t="s">
        <v>113</v>
      </c>
      <c r="I219" s="30" t="s">
        <v>47</v>
      </c>
      <c r="J219" s="31" t="n">
        <v>1</v>
      </c>
      <c r="K219" s="52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[turano/Prime712/160/4/RXA12]</v>
      </c>
      <c r="L219" s="38" t="s">
        <v>111</v>
      </c>
    </row>
    <row r="220" customFormat="false" ht="14.4" hidden="false" customHeight="false" outlineLevel="0" collapsed="false">
      <c r="B220" s="62" t="str">
        <f aca="false">B219</f>
        <v>turano</v>
      </c>
      <c r="C220" s="62" t="str">
        <f aca="false">C219</f>
        <v>Prime712</v>
      </c>
      <c r="D220" s="62" t="n">
        <f aca="false">D219</f>
        <v>161</v>
      </c>
      <c r="E220" s="62" t="n">
        <f aca="false">E219</f>
        <v>6</v>
      </c>
      <c r="F220" s="62" t="str">
        <f aca="false">LEFT(F219,3)&amp;TEXT(RIGHT(F219,2)-1,"#00")</f>
        <v>TXA11</v>
      </c>
      <c r="G220" s="34" t="n">
        <f aca="false">G219</f>
        <v>36</v>
      </c>
      <c r="H220" s="35" t="str">
        <f aca="false">H219</f>
        <v>C4-MPO1</v>
      </c>
      <c r="I220" s="35" t="str">
        <f aca="false">I219</f>
        <v>Top</v>
      </c>
      <c r="J220" s="36" t="n">
        <f aca="false">J219+1</f>
        <v>2</v>
      </c>
      <c r="K220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[turano/Prime712/160/4/RXA11]</v>
      </c>
      <c r="L220" s="38" t="s">
        <v>111</v>
      </c>
    </row>
    <row r="221" customFormat="false" ht="14.4" hidden="false" customHeight="false" outlineLevel="0" collapsed="false">
      <c r="B221" s="62" t="str">
        <f aca="false">B220</f>
        <v>turano</v>
      </c>
      <c r="C221" s="62" t="str">
        <f aca="false">C220</f>
        <v>Prime712</v>
      </c>
      <c r="D221" s="62" t="n">
        <f aca="false">D220</f>
        <v>161</v>
      </c>
      <c r="E221" s="62" t="n">
        <f aca="false">E220</f>
        <v>6</v>
      </c>
      <c r="F221" s="62" t="str">
        <f aca="false">LEFT(F220,3)&amp;TEXT(RIGHT(F220,2)-1,"#00")</f>
        <v>TXA10</v>
      </c>
      <c r="G221" s="34" t="n">
        <f aca="false">G220</f>
        <v>36</v>
      </c>
      <c r="H221" s="35" t="str">
        <f aca="false">H220</f>
        <v>C4-MPO1</v>
      </c>
      <c r="I221" s="35" t="str">
        <f aca="false">I220</f>
        <v>Top</v>
      </c>
      <c r="J221" s="36" t="n">
        <f aca="false">J220+1</f>
        <v>3</v>
      </c>
      <c r="K221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[turano/Prime712/160/4/RXA10]</v>
      </c>
      <c r="L221" s="38" t="s">
        <v>111</v>
      </c>
    </row>
    <row r="222" customFormat="false" ht="14.4" hidden="false" customHeight="false" outlineLevel="0" collapsed="false">
      <c r="B222" s="62" t="str">
        <f aca="false">B221</f>
        <v>turano</v>
      </c>
      <c r="C222" s="62" t="str">
        <f aca="false">C221</f>
        <v>Prime712</v>
      </c>
      <c r="D222" s="62" t="n">
        <f aca="false">D221</f>
        <v>161</v>
      </c>
      <c r="E222" s="62" t="n">
        <f aca="false">E221</f>
        <v>6</v>
      </c>
      <c r="F222" s="62" t="str">
        <f aca="false">LEFT(F221,3)&amp;TEXT(RIGHT(F221,2)-1,"#00")</f>
        <v>TXA09</v>
      </c>
      <c r="G222" s="34" t="n">
        <f aca="false">G221</f>
        <v>36</v>
      </c>
      <c r="H222" s="35" t="str">
        <f aca="false">H221</f>
        <v>C4-MPO1</v>
      </c>
      <c r="I222" s="35" t="str">
        <f aca="false">I221</f>
        <v>Top</v>
      </c>
      <c r="J222" s="36" t="n">
        <f aca="false">J221+1</f>
        <v>4</v>
      </c>
      <c r="K222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[turano/Prime712/160/4/RXA09]</v>
      </c>
      <c r="L222" s="38" t="s">
        <v>111</v>
      </c>
    </row>
    <row r="223" customFormat="false" ht="14.4" hidden="false" customHeight="false" outlineLevel="0" collapsed="false">
      <c r="B223" s="62" t="str">
        <f aca="false">B222</f>
        <v>turano</v>
      </c>
      <c r="C223" s="62" t="str">
        <f aca="false">C222</f>
        <v>Prime712</v>
      </c>
      <c r="D223" s="62" t="n">
        <f aca="false">D222</f>
        <v>161</v>
      </c>
      <c r="E223" s="62" t="n">
        <f aca="false">E222</f>
        <v>6</v>
      </c>
      <c r="F223" s="62" t="str">
        <f aca="false">LEFT(F222,3)&amp;TEXT(RIGHT(F222,2)-1,"#00")</f>
        <v>TXA08</v>
      </c>
      <c r="G223" s="34" t="n">
        <f aca="false">G222</f>
        <v>36</v>
      </c>
      <c r="H223" s="35" t="str">
        <f aca="false">H222</f>
        <v>C4-MPO1</v>
      </c>
      <c r="I223" s="35" t="str">
        <f aca="false">I222</f>
        <v>Top</v>
      </c>
      <c r="J223" s="36" t="n">
        <f aca="false">J222+1</f>
        <v>5</v>
      </c>
      <c r="K223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[turano/Prime712/160/4/RXA08]</v>
      </c>
      <c r="L223" s="38" t="s">
        <v>111</v>
      </c>
    </row>
    <row r="224" customFormat="false" ht="14.4" hidden="false" customHeight="false" outlineLevel="0" collapsed="false">
      <c r="B224" s="62" t="str">
        <f aca="false">B223</f>
        <v>turano</v>
      </c>
      <c r="C224" s="62" t="str">
        <f aca="false">C223</f>
        <v>Prime712</v>
      </c>
      <c r="D224" s="62" t="n">
        <f aca="false">D223</f>
        <v>161</v>
      </c>
      <c r="E224" s="62" t="n">
        <f aca="false">E223</f>
        <v>6</v>
      </c>
      <c r="F224" s="62" t="str">
        <f aca="false">LEFT(F223,3)&amp;TEXT(RIGHT(F223,2)-1,"#00")</f>
        <v>TXA07</v>
      </c>
      <c r="G224" s="34" t="n">
        <f aca="false">G223</f>
        <v>36</v>
      </c>
      <c r="H224" s="35" t="str">
        <f aca="false">H223</f>
        <v>C4-MPO1</v>
      </c>
      <c r="I224" s="35" t="str">
        <f aca="false">I223</f>
        <v>Top</v>
      </c>
      <c r="J224" s="36" t="n">
        <f aca="false">J223+1</f>
        <v>6</v>
      </c>
      <c r="K224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[turano/Prime712/160/4/RXA07]</v>
      </c>
      <c r="L224" s="38" t="s">
        <v>111</v>
      </c>
    </row>
    <row r="225" customFormat="false" ht="14.4" hidden="false" customHeight="false" outlineLevel="0" collapsed="false">
      <c r="B225" s="62" t="str">
        <f aca="false">B224</f>
        <v>turano</v>
      </c>
      <c r="C225" s="62" t="str">
        <f aca="false">C224</f>
        <v>Prime712</v>
      </c>
      <c r="D225" s="62" t="n">
        <f aca="false">D224</f>
        <v>161</v>
      </c>
      <c r="E225" s="62" t="n">
        <f aca="false">E224</f>
        <v>6</v>
      </c>
      <c r="F225" s="62" t="str">
        <f aca="false">LEFT(F224,3)&amp;TEXT(RIGHT(F224,2)-1,"#00")</f>
        <v>TXA06</v>
      </c>
      <c r="G225" s="34" t="n">
        <f aca="false">G224</f>
        <v>36</v>
      </c>
      <c r="H225" s="35" t="str">
        <f aca="false">H224</f>
        <v>C4-MPO1</v>
      </c>
      <c r="I225" s="35" t="str">
        <f aca="false">I224</f>
        <v>Top</v>
      </c>
      <c r="J225" s="36" t="n">
        <f aca="false">J224+1</f>
        <v>7</v>
      </c>
      <c r="K225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[turano/Prime712/160/4/RXA06]</v>
      </c>
      <c r="L225" s="38" t="s">
        <v>111</v>
      </c>
    </row>
    <row r="226" customFormat="false" ht="14.4" hidden="false" customHeight="false" outlineLevel="0" collapsed="false">
      <c r="B226" s="62" t="str">
        <f aca="false">B225</f>
        <v>turano</v>
      </c>
      <c r="C226" s="62" t="str">
        <f aca="false">C225</f>
        <v>Prime712</v>
      </c>
      <c r="D226" s="62" t="n">
        <f aca="false">D225</f>
        <v>161</v>
      </c>
      <c r="E226" s="62" t="n">
        <f aca="false">E225</f>
        <v>6</v>
      </c>
      <c r="F226" s="62" t="str">
        <f aca="false">LEFT(F225,3)&amp;TEXT(RIGHT(F225,2)-1,"#00")</f>
        <v>TXA05</v>
      </c>
      <c r="G226" s="34" t="n">
        <f aca="false">G225</f>
        <v>36</v>
      </c>
      <c r="H226" s="35" t="str">
        <f aca="false">H225</f>
        <v>C4-MPO1</v>
      </c>
      <c r="I226" s="35" t="str">
        <f aca="false">I225</f>
        <v>Top</v>
      </c>
      <c r="J226" s="36" t="n">
        <f aca="false">J225+1</f>
        <v>8</v>
      </c>
      <c r="K226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[turano/Prime712/160/4/RXA05]</v>
      </c>
      <c r="L226" s="38" t="s">
        <v>111</v>
      </c>
    </row>
    <row r="227" customFormat="false" ht="14.4" hidden="false" customHeight="false" outlineLevel="0" collapsed="false">
      <c r="B227" s="62" t="str">
        <f aca="false">B226</f>
        <v>turano</v>
      </c>
      <c r="C227" s="62" t="str">
        <f aca="false">C226</f>
        <v>Prime712</v>
      </c>
      <c r="D227" s="62" t="n">
        <f aca="false">D226</f>
        <v>161</v>
      </c>
      <c r="E227" s="62" t="n">
        <f aca="false">E226</f>
        <v>6</v>
      </c>
      <c r="F227" s="62" t="str">
        <f aca="false">LEFT(F226,3)&amp;TEXT(RIGHT(F226,2)-1,"#00")</f>
        <v>TXA04</v>
      </c>
      <c r="G227" s="34" t="n">
        <f aca="false">G226</f>
        <v>36</v>
      </c>
      <c r="H227" s="35" t="str">
        <f aca="false">H226</f>
        <v>C4-MPO1</v>
      </c>
      <c r="I227" s="35" t="str">
        <f aca="false">I226</f>
        <v>Top</v>
      </c>
      <c r="J227" s="36" t="n">
        <f aca="false">J226+1</f>
        <v>9</v>
      </c>
      <c r="K227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[turano/Prime712/160/4/RXA04]</v>
      </c>
      <c r="L227" s="38" t="s">
        <v>111</v>
      </c>
    </row>
    <row r="228" customFormat="false" ht="14.4" hidden="false" customHeight="false" outlineLevel="0" collapsed="false">
      <c r="B228" s="62" t="str">
        <f aca="false">B227</f>
        <v>turano</v>
      </c>
      <c r="C228" s="62" t="str">
        <f aca="false">C227</f>
        <v>Prime712</v>
      </c>
      <c r="D228" s="62" t="n">
        <f aca="false">D227</f>
        <v>161</v>
      </c>
      <c r="E228" s="62" t="n">
        <f aca="false">E227</f>
        <v>6</v>
      </c>
      <c r="F228" s="62" t="str">
        <f aca="false">LEFT(F227,3)&amp;TEXT(RIGHT(F227,2)-1,"#00")</f>
        <v>TXA03</v>
      </c>
      <c r="G228" s="34" t="n">
        <f aca="false">G227</f>
        <v>36</v>
      </c>
      <c r="H228" s="35" t="str">
        <f aca="false">H227</f>
        <v>C4-MPO1</v>
      </c>
      <c r="I228" s="35" t="str">
        <f aca="false">I227</f>
        <v>Top</v>
      </c>
      <c r="J228" s="36" t="n">
        <f aca="false">J227+1</f>
        <v>10</v>
      </c>
      <c r="K228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[turano/Prime712/160/4/RXA03]</v>
      </c>
      <c r="L228" s="38" t="s">
        <v>111</v>
      </c>
    </row>
    <row r="229" customFormat="false" ht="14.4" hidden="false" customHeight="false" outlineLevel="0" collapsed="false">
      <c r="B229" s="62" t="str">
        <f aca="false">B228</f>
        <v>turano</v>
      </c>
      <c r="C229" s="62" t="str">
        <f aca="false">C228</f>
        <v>Prime712</v>
      </c>
      <c r="D229" s="62" t="n">
        <f aca="false">D228</f>
        <v>161</v>
      </c>
      <c r="E229" s="62" t="n">
        <f aca="false">E228</f>
        <v>6</v>
      </c>
      <c r="F229" s="62" t="str">
        <f aca="false">LEFT(F228,3)&amp;TEXT(RIGHT(F228,2)-1,"#00")</f>
        <v>TXA02</v>
      </c>
      <c r="G229" s="34" t="n">
        <f aca="false">G228</f>
        <v>36</v>
      </c>
      <c r="H229" s="35" t="str">
        <f aca="false">H228</f>
        <v>C4-MPO1</v>
      </c>
      <c r="I229" s="35" t="str">
        <f aca="false">I228</f>
        <v>Top</v>
      </c>
      <c r="J229" s="36" t="n">
        <f aca="false">J228+1</f>
        <v>11</v>
      </c>
      <c r="K229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[turano/Prime712/160/4/RXA02]</v>
      </c>
      <c r="L229" s="38" t="s">
        <v>111</v>
      </c>
    </row>
    <row r="230" customFormat="false" ht="14.4" hidden="false" customHeight="false" outlineLevel="0" collapsed="false">
      <c r="B230" s="62" t="str">
        <f aca="false">B229</f>
        <v>turano</v>
      </c>
      <c r="C230" s="62" t="str">
        <f aca="false">C229</f>
        <v>Prime712</v>
      </c>
      <c r="D230" s="62" t="n">
        <f aca="false">D229</f>
        <v>161</v>
      </c>
      <c r="E230" s="62" t="n">
        <f aca="false">E229</f>
        <v>6</v>
      </c>
      <c r="F230" s="62" t="str">
        <f aca="false">LEFT(F229,3)&amp;TEXT(RIGHT(F229,2)-1,"#00")</f>
        <v>TXA01</v>
      </c>
      <c r="G230" s="34" t="n">
        <f aca="false">G229</f>
        <v>36</v>
      </c>
      <c r="H230" s="35" t="str">
        <f aca="false">H229</f>
        <v>C4-MPO1</v>
      </c>
      <c r="I230" s="35" t="str">
        <f aca="false">I229</f>
        <v>Top</v>
      </c>
      <c r="J230" s="36" t="n">
        <f aca="false">J229+1</f>
        <v>12</v>
      </c>
      <c r="K230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[turano/Prime712/160/4/RXA01]</v>
      </c>
      <c r="L230" s="38" t="s">
        <v>111</v>
      </c>
    </row>
    <row r="231" customFormat="false" ht="14.4" hidden="false" customHeight="false" outlineLevel="0" collapsed="false">
      <c r="B231" s="62" t="str">
        <f aca="false">B230</f>
        <v>turano</v>
      </c>
      <c r="C231" s="62" t="str">
        <f aca="false">C230</f>
        <v>Prime712</v>
      </c>
      <c r="D231" s="62" t="n">
        <f aca="false">D230</f>
        <v>161</v>
      </c>
      <c r="E231" s="62" t="n">
        <f aca="false">E230</f>
        <v>6</v>
      </c>
      <c r="F231" s="62" t="s">
        <v>1</v>
      </c>
      <c r="G231" s="34" t="n">
        <f aca="false">G230</f>
        <v>36</v>
      </c>
      <c r="H231" s="35" t="s">
        <v>114</v>
      </c>
      <c r="I231" s="35" t="s">
        <v>73</v>
      </c>
      <c r="J231" s="36" t="n">
        <v>2</v>
      </c>
      <c r="K231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[turano/Prime712/160/4/TXA12]</v>
      </c>
      <c r="L231" s="38" t="s">
        <v>111</v>
      </c>
    </row>
    <row r="232" customFormat="false" ht="14.4" hidden="false" customHeight="false" outlineLevel="0" collapsed="false">
      <c r="B232" s="62" t="str">
        <f aca="false">B231</f>
        <v>turano</v>
      </c>
      <c r="C232" s="62" t="str">
        <f aca="false">C231</f>
        <v>Prime712</v>
      </c>
      <c r="D232" s="62" t="n">
        <f aca="false">D231</f>
        <v>161</v>
      </c>
      <c r="E232" s="62" t="n">
        <f aca="false">E231</f>
        <v>6</v>
      </c>
      <c r="F232" s="62" t="str">
        <f aca="false">LEFT(F231,3)&amp;TEXT(RIGHT(F231,2)-1,"#00")</f>
        <v>RXA11</v>
      </c>
      <c r="G232" s="34" t="n">
        <f aca="false">G231</f>
        <v>36</v>
      </c>
      <c r="H232" s="35" t="str">
        <f aca="false">H231</f>
        <v>C4-MPO2</v>
      </c>
      <c r="I232" s="35" t="str">
        <f aca="false">I231</f>
        <v>Bottom</v>
      </c>
      <c r="J232" s="36" t="n">
        <v>1</v>
      </c>
      <c r="K232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[turano/Prime712/160/4/TXA11]</v>
      </c>
      <c r="L232" s="38" t="s">
        <v>111</v>
      </c>
    </row>
    <row r="233" customFormat="false" ht="14.4" hidden="false" customHeight="false" outlineLevel="0" collapsed="false">
      <c r="B233" s="62" t="str">
        <f aca="false">B232</f>
        <v>turano</v>
      </c>
      <c r="C233" s="62" t="str">
        <f aca="false">C232</f>
        <v>Prime712</v>
      </c>
      <c r="D233" s="62" t="n">
        <f aca="false">D232</f>
        <v>161</v>
      </c>
      <c r="E233" s="62" t="n">
        <f aca="false">E232</f>
        <v>6</v>
      </c>
      <c r="F233" s="62" t="str">
        <f aca="false">LEFT(F232,3)&amp;TEXT(RIGHT(F232,2)-1,"#00")</f>
        <v>RXA10</v>
      </c>
      <c r="G233" s="34" t="n">
        <f aca="false">G232</f>
        <v>36</v>
      </c>
      <c r="H233" s="35" t="str">
        <f aca="false">H232</f>
        <v>C4-MPO2</v>
      </c>
      <c r="I233" s="35" t="str">
        <f aca="false">I232</f>
        <v>Bottom</v>
      </c>
      <c r="J233" s="36" t="n">
        <f aca="false">J231+2</f>
        <v>4</v>
      </c>
      <c r="K233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[turano/Prime712/160/4/TXA10]</v>
      </c>
      <c r="L233" s="38" t="s">
        <v>111</v>
      </c>
    </row>
    <row r="234" customFormat="false" ht="14.4" hidden="false" customHeight="false" outlineLevel="0" collapsed="false">
      <c r="B234" s="62" t="str">
        <f aca="false">B233</f>
        <v>turano</v>
      </c>
      <c r="C234" s="62" t="str">
        <f aca="false">C233</f>
        <v>Prime712</v>
      </c>
      <c r="D234" s="62" t="n">
        <f aca="false">D233</f>
        <v>161</v>
      </c>
      <c r="E234" s="62" t="n">
        <f aca="false">E233</f>
        <v>6</v>
      </c>
      <c r="F234" s="62" t="str">
        <f aca="false">LEFT(F233,3)&amp;TEXT(RIGHT(F233,2)-1,"#00")</f>
        <v>RXA09</v>
      </c>
      <c r="G234" s="34" t="n">
        <f aca="false">G233</f>
        <v>36</v>
      </c>
      <c r="H234" s="35" t="str">
        <f aca="false">H233</f>
        <v>C4-MPO2</v>
      </c>
      <c r="I234" s="35" t="str">
        <f aca="false">I233</f>
        <v>Bottom</v>
      </c>
      <c r="J234" s="36" t="n">
        <f aca="false">J232+2</f>
        <v>3</v>
      </c>
      <c r="K234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[turano/Prime712/160/4/TXA09]</v>
      </c>
      <c r="L234" s="38" t="s">
        <v>111</v>
      </c>
    </row>
    <row r="235" customFormat="false" ht="14.4" hidden="false" customHeight="false" outlineLevel="0" collapsed="false">
      <c r="B235" s="62" t="str">
        <f aca="false">B234</f>
        <v>turano</v>
      </c>
      <c r="C235" s="62" t="str">
        <f aca="false">C234</f>
        <v>Prime712</v>
      </c>
      <c r="D235" s="62" t="n">
        <f aca="false">D234</f>
        <v>161</v>
      </c>
      <c r="E235" s="62" t="n">
        <f aca="false">E234</f>
        <v>6</v>
      </c>
      <c r="F235" s="62" t="str">
        <f aca="false">LEFT(F234,3)&amp;TEXT(RIGHT(F234,2)-1,"#00")</f>
        <v>RXA08</v>
      </c>
      <c r="G235" s="34" t="n">
        <f aca="false">G234</f>
        <v>36</v>
      </c>
      <c r="H235" s="35" t="str">
        <f aca="false">H234</f>
        <v>C4-MPO2</v>
      </c>
      <c r="I235" s="35" t="str">
        <f aca="false">I234</f>
        <v>Bottom</v>
      </c>
      <c r="J235" s="36" t="n">
        <f aca="false">J233+2</f>
        <v>6</v>
      </c>
      <c r="K235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[turano/Prime712/160/4/TXA08]</v>
      </c>
      <c r="L235" s="38" t="s">
        <v>111</v>
      </c>
    </row>
    <row r="236" customFormat="false" ht="14.4" hidden="false" customHeight="false" outlineLevel="0" collapsed="false">
      <c r="B236" s="62" t="str">
        <f aca="false">B235</f>
        <v>turano</v>
      </c>
      <c r="C236" s="62" t="str">
        <f aca="false">C235</f>
        <v>Prime712</v>
      </c>
      <c r="D236" s="62" t="n">
        <f aca="false">D235</f>
        <v>161</v>
      </c>
      <c r="E236" s="62" t="n">
        <f aca="false">E235</f>
        <v>6</v>
      </c>
      <c r="F236" s="62" t="str">
        <f aca="false">LEFT(F235,3)&amp;TEXT(RIGHT(F235,2)-1,"#00")</f>
        <v>RXA07</v>
      </c>
      <c r="G236" s="34" t="n">
        <f aca="false">G235</f>
        <v>36</v>
      </c>
      <c r="H236" s="35" t="str">
        <f aca="false">H235</f>
        <v>C4-MPO2</v>
      </c>
      <c r="I236" s="35" t="str">
        <f aca="false">I235</f>
        <v>Bottom</v>
      </c>
      <c r="J236" s="36" t="n">
        <f aca="false">J234+2</f>
        <v>5</v>
      </c>
      <c r="K236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[turano/Prime712/160/4/TXA07]</v>
      </c>
      <c r="L236" s="38" t="s">
        <v>111</v>
      </c>
    </row>
    <row r="237" customFormat="false" ht="14.4" hidden="false" customHeight="false" outlineLevel="0" collapsed="false">
      <c r="B237" s="62" t="str">
        <f aca="false">B236</f>
        <v>turano</v>
      </c>
      <c r="C237" s="62" t="str">
        <f aca="false">C236</f>
        <v>Prime712</v>
      </c>
      <c r="D237" s="62" t="n">
        <f aca="false">D236</f>
        <v>161</v>
      </c>
      <c r="E237" s="62" t="n">
        <f aca="false">E236</f>
        <v>6</v>
      </c>
      <c r="F237" s="62" t="str">
        <f aca="false">LEFT(F236,3)&amp;TEXT(RIGHT(F236,2)-1,"#00")</f>
        <v>RXA06</v>
      </c>
      <c r="G237" s="34" t="n">
        <f aca="false">G236</f>
        <v>36</v>
      </c>
      <c r="H237" s="35" t="str">
        <f aca="false">H236</f>
        <v>C4-MPO2</v>
      </c>
      <c r="I237" s="35" t="str">
        <f aca="false">I236</f>
        <v>Bottom</v>
      </c>
      <c r="J237" s="36" t="n">
        <f aca="false">J235+2</f>
        <v>8</v>
      </c>
      <c r="K237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[turano/Prime712/160/4/TXA06]</v>
      </c>
      <c r="L237" s="38" t="s">
        <v>111</v>
      </c>
    </row>
    <row r="238" customFormat="false" ht="14.4" hidden="false" customHeight="false" outlineLevel="0" collapsed="false">
      <c r="B238" s="62" t="str">
        <f aca="false">B237</f>
        <v>turano</v>
      </c>
      <c r="C238" s="62" t="str">
        <f aca="false">C237</f>
        <v>Prime712</v>
      </c>
      <c r="D238" s="62" t="n">
        <f aca="false">D237</f>
        <v>161</v>
      </c>
      <c r="E238" s="62" t="n">
        <f aca="false">E237</f>
        <v>6</v>
      </c>
      <c r="F238" s="62" t="str">
        <f aca="false">LEFT(F237,3)&amp;TEXT(RIGHT(F237,2)-1,"#00")</f>
        <v>RXA05</v>
      </c>
      <c r="G238" s="34" t="n">
        <f aca="false">G237</f>
        <v>36</v>
      </c>
      <c r="H238" s="35" t="str">
        <f aca="false">H237</f>
        <v>C4-MPO2</v>
      </c>
      <c r="I238" s="35" t="str">
        <f aca="false">I237</f>
        <v>Bottom</v>
      </c>
      <c r="J238" s="36" t="n">
        <f aca="false">J236+2</f>
        <v>7</v>
      </c>
      <c r="K238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[turano/Prime712/160/4/TXA05]</v>
      </c>
      <c r="L238" s="38" t="s">
        <v>111</v>
      </c>
    </row>
    <row r="239" customFormat="false" ht="14.4" hidden="false" customHeight="false" outlineLevel="0" collapsed="false">
      <c r="B239" s="62" t="str">
        <f aca="false">B238</f>
        <v>turano</v>
      </c>
      <c r="C239" s="62" t="str">
        <f aca="false">C238</f>
        <v>Prime712</v>
      </c>
      <c r="D239" s="62" t="n">
        <f aca="false">D238</f>
        <v>161</v>
      </c>
      <c r="E239" s="62" t="n">
        <f aca="false">E238</f>
        <v>6</v>
      </c>
      <c r="F239" s="62" t="str">
        <f aca="false">LEFT(F238,3)&amp;TEXT(RIGHT(F238,2)-1,"#00")</f>
        <v>RXA04</v>
      </c>
      <c r="G239" s="34" t="n">
        <f aca="false">G238</f>
        <v>36</v>
      </c>
      <c r="H239" s="35" t="str">
        <f aca="false">H238</f>
        <v>C4-MPO2</v>
      </c>
      <c r="I239" s="35" t="str">
        <f aca="false">I238</f>
        <v>Bottom</v>
      </c>
      <c r="J239" s="36" t="n">
        <f aca="false">J237+2</f>
        <v>10</v>
      </c>
      <c r="K239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[turano/Prime712/160/4/TXA04]</v>
      </c>
      <c r="L239" s="38" t="s">
        <v>111</v>
      </c>
    </row>
    <row r="240" customFormat="false" ht="14.4" hidden="false" customHeight="false" outlineLevel="0" collapsed="false">
      <c r="B240" s="62" t="str">
        <f aca="false">B239</f>
        <v>turano</v>
      </c>
      <c r="C240" s="62" t="str">
        <f aca="false">C239</f>
        <v>Prime712</v>
      </c>
      <c r="D240" s="62" t="n">
        <f aca="false">D239</f>
        <v>161</v>
      </c>
      <c r="E240" s="62" t="n">
        <f aca="false">E239</f>
        <v>6</v>
      </c>
      <c r="F240" s="62" t="str">
        <f aca="false">LEFT(F239,3)&amp;TEXT(RIGHT(F239,2)-1,"#00")</f>
        <v>RXA03</v>
      </c>
      <c r="G240" s="34" t="n">
        <f aca="false">G239</f>
        <v>36</v>
      </c>
      <c r="H240" s="35" t="str">
        <f aca="false">H239</f>
        <v>C4-MPO2</v>
      </c>
      <c r="I240" s="35" t="str">
        <f aca="false">I239</f>
        <v>Bottom</v>
      </c>
      <c r="J240" s="36" t="n">
        <f aca="false">J238+2</f>
        <v>9</v>
      </c>
      <c r="K240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[turano/Prime712/160/4/TXA03]</v>
      </c>
      <c r="L240" s="38" t="s">
        <v>111</v>
      </c>
    </row>
    <row r="241" customFormat="false" ht="14.4" hidden="false" customHeight="false" outlineLevel="0" collapsed="false">
      <c r="B241" s="62" t="str">
        <f aca="false">B240</f>
        <v>turano</v>
      </c>
      <c r="C241" s="62" t="str">
        <f aca="false">C240</f>
        <v>Prime712</v>
      </c>
      <c r="D241" s="62" t="n">
        <f aca="false">D240</f>
        <v>161</v>
      </c>
      <c r="E241" s="62" t="n">
        <f aca="false">E240</f>
        <v>6</v>
      </c>
      <c r="F241" s="62" t="str">
        <f aca="false">LEFT(F240,3)&amp;TEXT(RIGHT(F240,2)-1,"#00")</f>
        <v>RXA02</v>
      </c>
      <c r="G241" s="34" t="n">
        <f aca="false">G240</f>
        <v>36</v>
      </c>
      <c r="H241" s="35" t="str">
        <f aca="false">H240</f>
        <v>C4-MPO2</v>
      </c>
      <c r="I241" s="35" t="str">
        <f aca="false">I240</f>
        <v>Bottom</v>
      </c>
      <c r="J241" s="36" t="n">
        <f aca="false">J239+2</f>
        <v>12</v>
      </c>
      <c r="K241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[turano/Prime712/160/4/TXA02]</v>
      </c>
      <c r="L241" s="38" t="s">
        <v>111</v>
      </c>
    </row>
    <row r="242" customFormat="false" ht="14.7" hidden="false" customHeight="false" outlineLevel="0" collapsed="false">
      <c r="B242" s="64" t="str">
        <f aca="false">B241</f>
        <v>turano</v>
      </c>
      <c r="C242" s="64" t="str">
        <f aca="false">C241</f>
        <v>Prime712</v>
      </c>
      <c r="D242" s="64" t="n">
        <f aca="false">D241</f>
        <v>161</v>
      </c>
      <c r="E242" s="64" t="n">
        <f aca="false">E241</f>
        <v>6</v>
      </c>
      <c r="F242" s="64" t="str">
        <f aca="false">LEFT(F241,3)&amp;TEXT(RIGHT(F241,2)-1,"#00")</f>
        <v>RXA01</v>
      </c>
      <c r="G242" s="70" t="n">
        <f aca="false">G241</f>
        <v>36</v>
      </c>
      <c r="H242" s="48" t="str">
        <f aca="false">H241</f>
        <v>C4-MPO2</v>
      </c>
      <c r="I242" s="48" t="str">
        <f aca="false">I241</f>
        <v>Bottom</v>
      </c>
      <c r="J242" s="49" t="n">
        <f aca="false">J240+2</f>
        <v>11</v>
      </c>
      <c r="K242" s="67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[turano/Prime712/160/4/TXA01]</v>
      </c>
      <c r="L242" s="67" t="s">
        <v>111</v>
      </c>
    </row>
    <row r="243" customFormat="false" ht="14.7" hidden="false" customHeight="false" outlineLevel="0" collapsed="false">
      <c r="B243" s="71" t="str">
        <f aca="false">B242</f>
        <v>turano</v>
      </c>
      <c r="C243" s="71" t="str">
        <f aca="false">C242</f>
        <v>Prime712</v>
      </c>
      <c r="D243" s="71" t="n">
        <v>160</v>
      </c>
      <c r="E243" s="71" t="n">
        <v>4</v>
      </c>
      <c r="F243" s="71" t="s">
        <v>115</v>
      </c>
      <c r="G243" s="29" t="n">
        <f aca="false">G242</f>
        <v>36</v>
      </c>
      <c r="H243" s="30" t="s">
        <v>116</v>
      </c>
      <c r="I243" s="30" t="s">
        <v>47</v>
      </c>
      <c r="J243" s="31" t="n">
        <v>1</v>
      </c>
      <c r="K243" s="52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[turano/Prime712/161/6/RXB12]</v>
      </c>
      <c r="L243" s="52" t="s">
        <v>111</v>
      </c>
    </row>
    <row r="244" customFormat="false" ht="14.4" hidden="false" customHeight="false" outlineLevel="0" collapsed="false">
      <c r="B244" s="73" t="str">
        <f aca="false">B243</f>
        <v>turano</v>
      </c>
      <c r="C244" s="73" t="str">
        <f aca="false">C243</f>
        <v>Prime712</v>
      </c>
      <c r="D244" s="73" t="n">
        <f aca="false">D243</f>
        <v>160</v>
      </c>
      <c r="E244" s="73" t="n">
        <f aca="false">E243</f>
        <v>4</v>
      </c>
      <c r="F244" s="73" t="str">
        <f aca="false">LEFT(F243,3)&amp;TEXT(RIGHT(F243,2)-1,"#00")</f>
        <v>TXB11</v>
      </c>
      <c r="G244" s="34" t="n">
        <f aca="false">G243</f>
        <v>36</v>
      </c>
      <c r="H244" s="35" t="str">
        <f aca="false">H243</f>
        <v>C2-MPO1</v>
      </c>
      <c r="I244" s="35" t="str">
        <f aca="false">I243</f>
        <v>Top</v>
      </c>
      <c r="J244" s="36" t="n">
        <f aca="false">J243+1</f>
        <v>2</v>
      </c>
      <c r="K244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[turano/Prime712/161/6/RXB11]</v>
      </c>
      <c r="L244" s="52" t="s">
        <v>111</v>
      </c>
    </row>
    <row r="245" customFormat="false" ht="14.4" hidden="false" customHeight="false" outlineLevel="0" collapsed="false">
      <c r="B245" s="73" t="str">
        <f aca="false">B244</f>
        <v>turano</v>
      </c>
      <c r="C245" s="73" t="str">
        <f aca="false">C244</f>
        <v>Prime712</v>
      </c>
      <c r="D245" s="73" t="n">
        <f aca="false">D244</f>
        <v>160</v>
      </c>
      <c r="E245" s="73" t="n">
        <f aca="false">E244</f>
        <v>4</v>
      </c>
      <c r="F245" s="73" t="str">
        <f aca="false">LEFT(F244,3)&amp;TEXT(RIGHT(F244,2)-1,"#00")</f>
        <v>TXB10</v>
      </c>
      <c r="G245" s="34" t="n">
        <f aca="false">G244</f>
        <v>36</v>
      </c>
      <c r="H245" s="35" t="str">
        <f aca="false">H244</f>
        <v>C2-MPO1</v>
      </c>
      <c r="I245" s="35" t="str">
        <f aca="false">I244</f>
        <v>Top</v>
      </c>
      <c r="J245" s="36" t="n">
        <f aca="false">J244+1</f>
        <v>3</v>
      </c>
      <c r="K245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[turano/Prime712/161/6/RXB10]</v>
      </c>
      <c r="L245" s="52" t="s">
        <v>111</v>
      </c>
    </row>
    <row r="246" customFormat="false" ht="14.4" hidden="false" customHeight="false" outlineLevel="0" collapsed="false">
      <c r="B246" s="73" t="str">
        <f aca="false">B245</f>
        <v>turano</v>
      </c>
      <c r="C246" s="73" t="str">
        <f aca="false">C245</f>
        <v>Prime712</v>
      </c>
      <c r="D246" s="73" t="n">
        <f aca="false">D245</f>
        <v>160</v>
      </c>
      <c r="E246" s="73" t="n">
        <f aca="false">E245</f>
        <v>4</v>
      </c>
      <c r="F246" s="73" t="str">
        <f aca="false">LEFT(F245,3)&amp;TEXT(RIGHT(F245,2)-1,"#00")</f>
        <v>TXB09</v>
      </c>
      <c r="G246" s="34" t="n">
        <f aca="false">G245</f>
        <v>36</v>
      </c>
      <c r="H246" s="35" t="str">
        <f aca="false">H245</f>
        <v>C2-MPO1</v>
      </c>
      <c r="I246" s="35" t="str">
        <f aca="false">I245</f>
        <v>Top</v>
      </c>
      <c r="J246" s="36" t="n">
        <f aca="false">J245+1</f>
        <v>4</v>
      </c>
      <c r="K246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[turano/Prime712/161/6/RXB09]</v>
      </c>
      <c r="L246" s="52" t="s">
        <v>111</v>
      </c>
    </row>
    <row r="247" customFormat="false" ht="14.4" hidden="false" customHeight="false" outlineLevel="0" collapsed="false">
      <c r="B247" s="73" t="str">
        <f aca="false">B246</f>
        <v>turano</v>
      </c>
      <c r="C247" s="73" t="str">
        <f aca="false">C246</f>
        <v>Prime712</v>
      </c>
      <c r="D247" s="73" t="n">
        <f aca="false">D246</f>
        <v>160</v>
      </c>
      <c r="E247" s="73" t="n">
        <f aca="false">E246</f>
        <v>4</v>
      </c>
      <c r="F247" s="73" t="str">
        <f aca="false">LEFT(F246,3)&amp;TEXT(RIGHT(F246,2)-1,"#00")</f>
        <v>TXB08</v>
      </c>
      <c r="G247" s="34" t="n">
        <f aca="false">G246</f>
        <v>36</v>
      </c>
      <c r="H247" s="35" t="str">
        <f aca="false">H246</f>
        <v>C2-MPO1</v>
      </c>
      <c r="I247" s="35" t="str">
        <f aca="false">I246</f>
        <v>Top</v>
      </c>
      <c r="J247" s="36" t="n">
        <f aca="false">J246+1</f>
        <v>5</v>
      </c>
      <c r="K247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[turano/Prime712/161/6/RXB08]</v>
      </c>
      <c r="L247" s="52" t="s">
        <v>111</v>
      </c>
    </row>
    <row r="248" customFormat="false" ht="14.4" hidden="false" customHeight="false" outlineLevel="0" collapsed="false">
      <c r="B248" s="73" t="str">
        <f aca="false">B247</f>
        <v>turano</v>
      </c>
      <c r="C248" s="73" t="str">
        <f aca="false">C247</f>
        <v>Prime712</v>
      </c>
      <c r="D248" s="73" t="n">
        <f aca="false">D247</f>
        <v>160</v>
      </c>
      <c r="E248" s="73" t="n">
        <f aca="false">E247</f>
        <v>4</v>
      </c>
      <c r="F248" s="73" t="str">
        <f aca="false">LEFT(F247,3)&amp;TEXT(RIGHT(F247,2)-1,"#00")</f>
        <v>TXB07</v>
      </c>
      <c r="G248" s="34" t="n">
        <f aca="false">G247</f>
        <v>36</v>
      </c>
      <c r="H248" s="35" t="str">
        <f aca="false">H247</f>
        <v>C2-MPO1</v>
      </c>
      <c r="I248" s="35" t="str">
        <f aca="false">I247</f>
        <v>Top</v>
      </c>
      <c r="J248" s="36" t="n">
        <f aca="false">J247+1</f>
        <v>6</v>
      </c>
      <c r="K248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[turano/Prime712/161/6/RXB07]</v>
      </c>
      <c r="L248" s="52" t="s">
        <v>111</v>
      </c>
    </row>
    <row r="249" customFormat="false" ht="14.4" hidden="false" customHeight="false" outlineLevel="0" collapsed="false">
      <c r="B249" s="73" t="str">
        <f aca="false">B248</f>
        <v>turano</v>
      </c>
      <c r="C249" s="73" t="str">
        <f aca="false">C248</f>
        <v>Prime712</v>
      </c>
      <c r="D249" s="73" t="n">
        <f aca="false">D248</f>
        <v>160</v>
      </c>
      <c r="E249" s="73" t="n">
        <f aca="false">E248</f>
        <v>4</v>
      </c>
      <c r="F249" s="73" t="str">
        <f aca="false">LEFT(F248,3)&amp;TEXT(RIGHT(F248,2)-1,"#00")</f>
        <v>TXB06</v>
      </c>
      <c r="G249" s="34" t="n">
        <f aca="false">G248</f>
        <v>36</v>
      </c>
      <c r="H249" s="35" t="str">
        <f aca="false">H248</f>
        <v>C2-MPO1</v>
      </c>
      <c r="I249" s="35" t="str">
        <f aca="false">I248</f>
        <v>Top</v>
      </c>
      <c r="J249" s="36" t="n">
        <f aca="false">J248+1</f>
        <v>7</v>
      </c>
      <c r="K249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[turano/Prime712/161/6/RXB06]</v>
      </c>
      <c r="L249" s="52" t="s">
        <v>111</v>
      </c>
    </row>
    <row r="250" customFormat="false" ht="14.4" hidden="false" customHeight="false" outlineLevel="0" collapsed="false">
      <c r="B250" s="73" t="str">
        <f aca="false">B249</f>
        <v>turano</v>
      </c>
      <c r="C250" s="73" t="str">
        <f aca="false">C249</f>
        <v>Prime712</v>
      </c>
      <c r="D250" s="73" t="n">
        <f aca="false">D249</f>
        <v>160</v>
      </c>
      <c r="E250" s="73" t="n">
        <f aca="false">E249</f>
        <v>4</v>
      </c>
      <c r="F250" s="73" t="str">
        <f aca="false">LEFT(F249,3)&amp;TEXT(RIGHT(F249,2)-1,"#00")</f>
        <v>TXB05</v>
      </c>
      <c r="G250" s="34" t="n">
        <f aca="false">G249</f>
        <v>36</v>
      </c>
      <c r="H250" s="35" t="str">
        <f aca="false">H249</f>
        <v>C2-MPO1</v>
      </c>
      <c r="I250" s="35" t="str">
        <f aca="false">I249</f>
        <v>Top</v>
      </c>
      <c r="J250" s="36" t="n">
        <f aca="false">J249+1</f>
        <v>8</v>
      </c>
      <c r="K250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[turano/Prime712/161/6/RXB05]</v>
      </c>
      <c r="L250" s="52" t="s">
        <v>111</v>
      </c>
    </row>
    <row r="251" customFormat="false" ht="14.4" hidden="false" customHeight="false" outlineLevel="0" collapsed="false">
      <c r="B251" s="73" t="str">
        <f aca="false">B250</f>
        <v>turano</v>
      </c>
      <c r="C251" s="73" t="str">
        <f aca="false">C250</f>
        <v>Prime712</v>
      </c>
      <c r="D251" s="73" t="n">
        <f aca="false">D250</f>
        <v>160</v>
      </c>
      <c r="E251" s="73" t="n">
        <f aca="false">E250</f>
        <v>4</v>
      </c>
      <c r="F251" s="73" t="str">
        <f aca="false">LEFT(F250,3)&amp;TEXT(RIGHT(F250,2)-1,"#00")</f>
        <v>TXB04</v>
      </c>
      <c r="G251" s="34" t="n">
        <f aca="false">G250</f>
        <v>36</v>
      </c>
      <c r="H251" s="35" t="str">
        <f aca="false">H250</f>
        <v>C2-MPO1</v>
      </c>
      <c r="I251" s="35" t="str">
        <f aca="false">I250</f>
        <v>Top</v>
      </c>
      <c r="J251" s="36" t="n">
        <f aca="false">J250+1</f>
        <v>9</v>
      </c>
      <c r="K251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[turano/Prime712/161/6/RXB04]</v>
      </c>
      <c r="L251" s="52" t="s">
        <v>111</v>
      </c>
    </row>
    <row r="252" customFormat="false" ht="14.4" hidden="false" customHeight="false" outlineLevel="0" collapsed="false">
      <c r="B252" s="73" t="str">
        <f aca="false">B251</f>
        <v>turano</v>
      </c>
      <c r="C252" s="73" t="str">
        <f aca="false">C251</f>
        <v>Prime712</v>
      </c>
      <c r="D252" s="73" t="n">
        <f aca="false">D251</f>
        <v>160</v>
      </c>
      <c r="E252" s="73" t="n">
        <f aca="false">E251</f>
        <v>4</v>
      </c>
      <c r="F252" s="73" t="str">
        <f aca="false">LEFT(F251,3)&amp;TEXT(RIGHT(F251,2)-1,"#00")</f>
        <v>TXB03</v>
      </c>
      <c r="G252" s="34" t="n">
        <f aca="false">G251</f>
        <v>36</v>
      </c>
      <c r="H252" s="35" t="str">
        <f aca="false">H251</f>
        <v>C2-MPO1</v>
      </c>
      <c r="I252" s="35" t="str">
        <f aca="false">I251</f>
        <v>Top</v>
      </c>
      <c r="J252" s="36" t="n">
        <f aca="false">J251+1</f>
        <v>10</v>
      </c>
      <c r="K252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[turano/Prime712/161/6/RXB03]</v>
      </c>
      <c r="L252" s="52" t="s">
        <v>111</v>
      </c>
    </row>
    <row r="253" customFormat="false" ht="14.4" hidden="false" customHeight="false" outlineLevel="0" collapsed="false">
      <c r="B253" s="73" t="str">
        <f aca="false">B252</f>
        <v>turano</v>
      </c>
      <c r="C253" s="73" t="str">
        <f aca="false">C252</f>
        <v>Prime712</v>
      </c>
      <c r="D253" s="73" t="n">
        <f aca="false">D252</f>
        <v>160</v>
      </c>
      <c r="E253" s="73" t="n">
        <f aca="false">E252</f>
        <v>4</v>
      </c>
      <c r="F253" s="73" t="str">
        <f aca="false">LEFT(F252,3)&amp;TEXT(RIGHT(F252,2)-1,"#00")</f>
        <v>TXB02</v>
      </c>
      <c r="G253" s="34" t="n">
        <f aca="false">G252</f>
        <v>36</v>
      </c>
      <c r="H253" s="35" t="str">
        <f aca="false">H252</f>
        <v>C2-MPO1</v>
      </c>
      <c r="I253" s="35" t="str">
        <f aca="false">I252</f>
        <v>Top</v>
      </c>
      <c r="J253" s="36" t="n">
        <f aca="false">J252+1</f>
        <v>11</v>
      </c>
      <c r="K253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[turano/Prime712/161/6/RXB02]</v>
      </c>
      <c r="L253" s="52" t="s">
        <v>111</v>
      </c>
    </row>
    <row r="254" customFormat="false" ht="14.4" hidden="false" customHeight="false" outlineLevel="0" collapsed="false">
      <c r="B254" s="73" t="str">
        <f aca="false">B253</f>
        <v>turano</v>
      </c>
      <c r="C254" s="73" t="str">
        <f aca="false">C253</f>
        <v>Prime712</v>
      </c>
      <c r="D254" s="73" t="n">
        <f aca="false">D253</f>
        <v>160</v>
      </c>
      <c r="E254" s="73" t="n">
        <f aca="false">E253</f>
        <v>4</v>
      </c>
      <c r="F254" s="73" t="str">
        <f aca="false">LEFT(F253,3)&amp;TEXT(RIGHT(F253,2)-1,"#00")</f>
        <v>TXB01</v>
      </c>
      <c r="G254" s="34" t="n">
        <f aca="false">G253</f>
        <v>36</v>
      </c>
      <c r="H254" s="35" t="str">
        <f aca="false">H253</f>
        <v>C2-MPO1</v>
      </c>
      <c r="I254" s="35" t="str">
        <f aca="false">I253</f>
        <v>Top</v>
      </c>
      <c r="J254" s="36" t="n">
        <f aca="false">J253+1</f>
        <v>12</v>
      </c>
      <c r="K254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[turano/Prime712/161/6/RXB01]</v>
      </c>
      <c r="L254" s="52" t="s">
        <v>111</v>
      </c>
    </row>
    <row r="255" customFormat="false" ht="14.4" hidden="false" customHeight="false" outlineLevel="0" collapsed="false">
      <c r="B255" s="73" t="str">
        <f aca="false">B254</f>
        <v>turano</v>
      </c>
      <c r="C255" s="73" t="str">
        <f aca="false">C254</f>
        <v>Prime712</v>
      </c>
      <c r="D255" s="73" t="n">
        <f aca="false">D254</f>
        <v>160</v>
      </c>
      <c r="E255" s="73" t="n">
        <f aca="false">E254</f>
        <v>4</v>
      </c>
      <c r="F255" s="73" t="s">
        <v>117</v>
      </c>
      <c r="G255" s="34" t="n">
        <f aca="false">G254</f>
        <v>36</v>
      </c>
      <c r="H255" s="35" t="s">
        <v>118</v>
      </c>
      <c r="I255" s="35" t="s">
        <v>73</v>
      </c>
      <c r="J255" s="36" t="n">
        <v>2</v>
      </c>
      <c r="K255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[turano/Prime712/161/6/TXB12]</v>
      </c>
      <c r="L255" s="52" t="s">
        <v>111</v>
      </c>
    </row>
    <row r="256" customFormat="false" ht="14.4" hidden="false" customHeight="false" outlineLevel="0" collapsed="false">
      <c r="B256" s="73" t="str">
        <f aca="false">B255</f>
        <v>turano</v>
      </c>
      <c r="C256" s="73" t="str">
        <f aca="false">C255</f>
        <v>Prime712</v>
      </c>
      <c r="D256" s="73" t="n">
        <f aca="false">D255</f>
        <v>160</v>
      </c>
      <c r="E256" s="73" t="n">
        <f aca="false">E255</f>
        <v>4</v>
      </c>
      <c r="F256" s="73" t="str">
        <f aca="false">LEFT(F255,3)&amp;TEXT(RIGHT(F255,2)-1,"#00")</f>
        <v>RXB11</v>
      </c>
      <c r="G256" s="34" t="n">
        <f aca="false">G255</f>
        <v>36</v>
      </c>
      <c r="H256" s="35" t="str">
        <f aca="false">H255</f>
        <v>C2-MPO2</v>
      </c>
      <c r="I256" s="35" t="str">
        <f aca="false">I255</f>
        <v>Bottom</v>
      </c>
      <c r="J256" s="36" t="n">
        <v>1</v>
      </c>
      <c r="K256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[turano/Prime712/161/6/TXB11]</v>
      </c>
      <c r="L256" s="52" t="s">
        <v>111</v>
      </c>
    </row>
    <row r="257" customFormat="false" ht="14.4" hidden="false" customHeight="false" outlineLevel="0" collapsed="false">
      <c r="B257" s="73" t="str">
        <f aca="false">B256</f>
        <v>turano</v>
      </c>
      <c r="C257" s="73" t="str">
        <f aca="false">C256</f>
        <v>Prime712</v>
      </c>
      <c r="D257" s="73" t="n">
        <f aca="false">D256</f>
        <v>160</v>
      </c>
      <c r="E257" s="73" t="n">
        <f aca="false">E256</f>
        <v>4</v>
      </c>
      <c r="F257" s="73" t="str">
        <f aca="false">LEFT(F256,3)&amp;TEXT(RIGHT(F256,2)-1,"#00")</f>
        <v>RXB10</v>
      </c>
      <c r="G257" s="34" t="n">
        <f aca="false">G256</f>
        <v>36</v>
      </c>
      <c r="H257" s="35" t="str">
        <f aca="false">H256</f>
        <v>C2-MPO2</v>
      </c>
      <c r="I257" s="35" t="str">
        <f aca="false">I256</f>
        <v>Bottom</v>
      </c>
      <c r="J257" s="36" t="n">
        <f aca="false">J255+2</f>
        <v>4</v>
      </c>
      <c r="K257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[turano/Prime712/161/6/TXB10]</v>
      </c>
      <c r="L257" s="52" t="s">
        <v>111</v>
      </c>
    </row>
    <row r="258" customFormat="false" ht="14.4" hidden="false" customHeight="false" outlineLevel="0" collapsed="false">
      <c r="B258" s="73" t="str">
        <f aca="false">B257</f>
        <v>turano</v>
      </c>
      <c r="C258" s="73" t="str">
        <f aca="false">C257</f>
        <v>Prime712</v>
      </c>
      <c r="D258" s="73" t="n">
        <f aca="false">D257</f>
        <v>160</v>
      </c>
      <c r="E258" s="73" t="n">
        <f aca="false">E257</f>
        <v>4</v>
      </c>
      <c r="F258" s="73" t="str">
        <f aca="false">LEFT(F257,3)&amp;TEXT(RIGHT(F257,2)-1,"#00")</f>
        <v>RXB09</v>
      </c>
      <c r="G258" s="34" t="n">
        <f aca="false">G257</f>
        <v>36</v>
      </c>
      <c r="H258" s="35" t="str">
        <f aca="false">H257</f>
        <v>C2-MPO2</v>
      </c>
      <c r="I258" s="35" t="str">
        <f aca="false">I257</f>
        <v>Bottom</v>
      </c>
      <c r="J258" s="36" t="n">
        <f aca="false">J256+2</f>
        <v>3</v>
      </c>
      <c r="K258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[turano/Prime712/161/6/TXB09]</v>
      </c>
      <c r="L258" s="52" t="s">
        <v>111</v>
      </c>
    </row>
    <row r="259" customFormat="false" ht="14.4" hidden="false" customHeight="false" outlineLevel="0" collapsed="false">
      <c r="B259" s="73" t="str">
        <f aca="false">B258</f>
        <v>turano</v>
      </c>
      <c r="C259" s="73" t="str">
        <f aca="false">C258</f>
        <v>Prime712</v>
      </c>
      <c r="D259" s="73" t="n">
        <f aca="false">D258</f>
        <v>160</v>
      </c>
      <c r="E259" s="73" t="n">
        <f aca="false">E258</f>
        <v>4</v>
      </c>
      <c r="F259" s="73" t="str">
        <f aca="false">LEFT(F258,3)&amp;TEXT(RIGHT(F258,2)-1,"#00")</f>
        <v>RXB08</v>
      </c>
      <c r="G259" s="34" t="n">
        <f aca="false">G258</f>
        <v>36</v>
      </c>
      <c r="H259" s="35" t="str">
        <f aca="false">H258</f>
        <v>C2-MPO2</v>
      </c>
      <c r="I259" s="35" t="str">
        <f aca="false">I258</f>
        <v>Bottom</v>
      </c>
      <c r="J259" s="36" t="n">
        <f aca="false">J257+2</f>
        <v>6</v>
      </c>
      <c r="K259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[turano/Prime712/161/6/TXB08]</v>
      </c>
      <c r="L259" s="52" t="s">
        <v>111</v>
      </c>
    </row>
    <row r="260" customFormat="false" ht="14.4" hidden="false" customHeight="false" outlineLevel="0" collapsed="false">
      <c r="B260" s="73" t="str">
        <f aca="false">B259</f>
        <v>turano</v>
      </c>
      <c r="C260" s="73" t="str">
        <f aca="false">C259</f>
        <v>Prime712</v>
      </c>
      <c r="D260" s="73" t="n">
        <f aca="false">D259</f>
        <v>160</v>
      </c>
      <c r="E260" s="73" t="n">
        <f aca="false">E259</f>
        <v>4</v>
      </c>
      <c r="F260" s="73" t="str">
        <f aca="false">LEFT(F259,3)&amp;TEXT(RIGHT(F259,2)-1,"#00")</f>
        <v>RXB07</v>
      </c>
      <c r="G260" s="34" t="n">
        <f aca="false">G259</f>
        <v>36</v>
      </c>
      <c r="H260" s="35" t="str">
        <f aca="false">H259</f>
        <v>C2-MPO2</v>
      </c>
      <c r="I260" s="35" t="str">
        <f aca="false">I259</f>
        <v>Bottom</v>
      </c>
      <c r="J260" s="36" t="n">
        <f aca="false">J258+2</f>
        <v>5</v>
      </c>
      <c r="K260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[turano/Prime712/161/6/TXB07]</v>
      </c>
      <c r="L260" s="52" t="s">
        <v>111</v>
      </c>
    </row>
    <row r="261" customFormat="false" ht="14.4" hidden="false" customHeight="false" outlineLevel="0" collapsed="false">
      <c r="B261" s="73" t="str">
        <f aca="false">B260</f>
        <v>turano</v>
      </c>
      <c r="C261" s="73" t="str">
        <f aca="false">C260</f>
        <v>Prime712</v>
      </c>
      <c r="D261" s="73" t="n">
        <f aca="false">D260</f>
        <v>160</v>
      </c>
      <c r="E261" s="73" t="n">
        <f aca="false">E260</f>
        <v>4</v>
      </c>
      <c r="F261" s="73" t="str">
        <f aca="false">LEFT(F260,3)&amp;TEXT(RIGHT(F260,2)-1,"#00")</f>
        <v>RXB06</v>
      </c>
      <c r="G261" s="34" t="n">
        <f aca="false">G260</f>
        <v>36</v>
      </c>
      <c r="H261" s="35" t="str">
        <f aca="false">H260</f>
        <v>C2-MPO2</v>
      </c>
      <c r="I261" s="35" t="str">
        <f aca="false">I260</f>
        <v>Bottom</v>
      </c>
      <c r="J261" s="36" t="n">
        <f aca="false">J259+2</f>
        <v>8</v>
      </c>
      <c r="K261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[turano/Prime712/161/6/TXB06]</v>
      </c>
      <c r="L261" s="52" t="s">
        <v>111</v>
      </c>
    </row>
    <row r="262" customFormat="false" ht="14.4" hidden="false" customHeight="false" outlineLevel="0" collapsed="false">
      <c r="B262" s="73" t="str">
        <f aca="false">B261</f>
        <v>turano</v>
      </c>
      <c r="C262" s="73" t="str">
        <f aca="false">C261</f>
        <v>Prime712</v>
      </c>
      <c r="D262" s="73" t="n">
        <f aca="false">D261</f>
        <v>160</v>
      </c>
      <c r="E262" s="73" t="n">
        <f aca="false">E261</f>
        <v>4</v>
      </c>
      <c r="F262" s="73" t="str">
        <f aca="false">LEFT(F261,3)&amp;TEXT(RIGHT(F261,2)-1,"#00")</f>
        <v>RXB05</v>
      </c>
      <c r="G262" s="34" t="n">
        <f aca="false">G261</f>
        <v>36</v>
      </c>
      <c r="H262" s="35" t="str">
        <f aca="false">H261</f>
        <v>C2-MPO2</v>
      </c>
      <c r="I262" s="35" t="str">
        <f aca="false">I261</f>
        <v>Bottom</v>
      </c>
      <c r="J262" s="36" t="n">
        <f aca="false">J260+2</f>
        <v>7</v>
      </c>
      <c r="K262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[turano/Prime712/161/6/TXB05]</v>
      </c>
      <c r="L262" s="52" t="s">
        <v>111</v>
      </c>
    </row>
    <row r="263" customFormat="false" ht="14.4" hidden="false" customHeight="false" outlineLevel="0" collapsed="false">
      <c r="B263" s="73" t="str">
        <f aca="false">B262</f>
        <v>turano</v>
      </c>
      <c r="C263" s="73" t="str">
        <f aca="false">C262</f>
        <v>Prime712</v>
      </c>
      <c r="D263" s="73" t="n">
        <f aca="false">D262</f>
        <v>160</v>
      </c>
      <c r="E263" s="73" t="n">
        <f aca="false">E262</f>
        <v>4</v>
      </c>
      <c r="F263" s="73" t="str">
        <f aca="false">LEFT(F262,3)&amp;TEXT(RIGHT(F262,2)-1,"#00")</f>
        <v>RXB04</v>
      </c>
      <c r="G263" s="34" t="n">
        <f aca="false">G262</f>
        <v>36</v>
      </c>
      <c r="H263" s="35" t="str">
        <f aca="false">H262</f>
        <v>C2-MPO2</v>
      </c>
      <c r="I263" s="35" t="str">
        <f aca="false">I262</f>
        <v>Bottom</v>
      </c>
      <c r="J263" s="36" t="n">
        <f aca="false">J261+2</f>
        <v>10</v>
      </c>
      <c r="K263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[turano/Prime712/161/6/TXB04]</v>
      </c>
      <c r="L263" s="52" t="s">
        <v>111</v>
      </c>
    </row>
    <row r="264" customFormat="false" ht="14.4" hidden="false" customHeight="false" outlineLevel="0" collapsed="false">
      <c r="B264" s="73" t="str">
        <f aca="false">B263</f>
        <v>turano</v>
      </c>
      <c r="C264" s="73" t="str">
        <f aca="false">C263</f>
        <v>Prime712</v>
      </c>
      <c r="D264" s="73" t="n">
        <f aca="false">D263</f>
        <v>160</v>
      </c>
      <c r="E264" s="73" t="n">
        <f aca="false">E263</f>
        <v>4</v>
      </c>
      <c r="F264" s="73" t="str">
        <f aca="false">LEFT(F263,3)&amp;TEXT(RIGHT(F263,2)-1,"#00")</f>
        <v>RXB03</v>
      </c>
      <c r="G264" s="34" t="n">
        <f aca="false">G263</f>
        <v>36</v>
      </c>
      <c r="H264" s="35" t="str">
        <f aca="false">H263</f>
        <v>C2-MPO2</v>
      </c>
      <c r="I264" s="35" t="str">
        <f aca="false">I263</f>
        <v>Bottom</v>
      </c>
      <c r="J264" s="36" t="n">
        <f aca="false">J262+2</f>
        <v>9</v>
      </c>
      <c r="K264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[turano/Prime712/161/6/TXB03]</v>
      </c>
      <c r="L264" s="52" t="s">
        <v>111</v>
      </c>
    </row>
    <row r="265" customFormat="false" ht="14.4" hidden="false" customHeight="false" outlineLevel="0" collapsed="false">
      <c r="B265" s="73" t="str">
        <f aca="false">B264</f>
        <v>turano</v>
      </c>
      <c r="C265" s="73" t="str">
        <f aca="false">C264</f>
        <v>Prime712</v>
      </c>
      <c r="D265" s="73" t="n">
        <f aca="false">D264</f>
        <v>160</v>
      </c>
      <c r="E265" s="73" t="n">
        <f aca="false">E264</f>
        <v>4</v>
      </c>
      <c r="F265" s="73" t="str">
        <f aca="false">LEFT(F264,3)&amp;TEXT(RIGHT(F264,2)-1,"#00")</f>
        <v>RXB02</v>
      </c>
      <c r="G265" s="34" t="n">
        <f aca="false">G264</f>
        <v>36</v>
      </c>
      <c r="H265" s="35" t="str">
        <f aca="false">H264</f>
        <v>C2-MPO2</v>
      </c>
      <c r="I265" s="35" t="str">
        <f aca="false">I264</f>
        <v>Bottom</v>
      </c>
      <c r="J265" s="36" t="n">
        <f aca="false">J263+2</f>
        <v>12</v>
      </c>
      <c r="K265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[turano/Prime712/161/6/TXB02]</v>
      </c>
      <c r="L265" s="52" t="s">
        <v>111</v>
      </c>
    </row>
    <row r="266" customFormat="false" ht="14.7" hidden="false" customHeight="false" outlineLevel="0" collapsed="false">
      <c r="B266" s="75" t="str">
        <f aca="false">B265</f>
        <v>turano</v>
      </c>
      <c r="C266" s="75" t="str">
        <f aca="false">C265</f>
        <v>Prime712</v>
      </c>
      <c r="D266" s="75" t="n">
        <f aca="false">D265</f>
        <v>160</v>
      </c>
      <c r="E266" s="75" t="n">
        <f aca="false">E265</f>
        <v>4</v>
      </c>
      <c r="F266" s="75" t="str">
        <f aca="false">LEFT(F265,3)&amp;TEXT(RIGHT(F265,2)-1,"#00")</f>
        <v>RXB01</v>
      </c>
      <c r="G266" s="70" t="n">
        <f aca="false">G265</f>
        <v>36</v>
      </c>
      <c r="H266" s="48" t="str">
        <f aca="false">H265</f>
        <v>C2-MPO2</v>
      </c>
      <c r="I266" s="48" t="str">
        <f aca="false">I265</f>
        <v>Bottom</v>
      </c>
      <c r="J266" s="49" t="n">
        <f aca="false">J264+2</f>
        <v>11</v>
      </c>
      <c r="K266" s="67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[turano/Prime712/161/6/TXB01]</v>
      </c>
      <c r="L266" s="67" t="s">
        <v>111</v>
      </c>
    </row>
    <row r="267" customFormat="false" ht="14.7" hidden="false" customHeight="false" outlineLevel="0" collapsed="false">
      <c r="B267" s="77" t="str">
        <f aca="false">B266</f>
        <v>turano</v>
      </c>
      <c r="C267" s="77" t="str">
        <f aca="false">C266</f>
        <v>Prime712</v>
      </c>
      <c r="D267" s="77" t="n">
        <v>161</v>
      </c>
      <c r="E267" s="77" t="n">
        <v>6</v>
      </c>
      <c r="F267" s="77" t="s">
        <v>115</v>
      </c>
      <c r="G267" s="29" t="n">
        <f aca="false">G266</f>
        <v>36</v>
      </c>
      <c r="H267" s="30" t="s">
        <v>119</v>
      </c>
      <c r="I267" s="30" t="s">
        <v>47</v>
      </c>
      <c r="J267" s="31" t="n">
        <v>1</v>
      </c>
      <c r="K267" s="52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[turano/Prime712/160/4/RXB12]</v>
      </c>
      <c r="L267" s="52" t="s">
        <v>111</v>
      </c>
    </row>
    <row r="268" customFormat="false" ht="14.4" hidden="false" customHeight="false" outlineLevel="0" collapsed="false">
      <c r="B268" s="78" t="str">
        <f aca="false">B267</f>
        <v>turano</v>
      </c>
      <c r="C268" s="78" t="str">
        <f aca="false">C267</f>
        <v>Prime712</v>
      </c>
      <c r="D268" s="78" t="n">
        <f aca="false">D267</f>
        <v>161</v>
      </c>
      <c r="E268" s="78" t="n">
        <f aca="false">E267</f>
        <v>6</v>
      </c>
      <c r="F268" s="78" t="str">
        <f aca="false">LEFT(F267,3)&amp;TEXT(RIGHT(F267,2)-1,"#00")</f>
        <v>TXB11</v>
      </c>
      <c r="G268" s="34" t="n">
        <f aca="false">G267</f>
        <v>36</v>
      </c>
      <c r="H268" s="35" t="str">
        <f aca="false">H267</f>
        <v>C1-MPO1</v>
      </c>
      <c r="I268" s="35" t="str">
        <f aca="false">I267</f>
        <v>Top</v>
      </c>
      <c r="J268" s="36" t="n">
        <f aca="false">J267+1</f>
        <v>2</v>
      </c>
      <c r="K268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[turano/Prime712/160/4/RXB11]</v>
      </c>
      <c r="L268" s="38" t="s">
        <v>111</v>
      </c>
    </row>
    <row r="269" customFormat="false" ht="14.4" hidden="false" customHeight="false" outlineLevel="0" collapsed="false">
      <c r="B269" s="78" t="str">
        <f aca="false">B268</f>
        <v>turano</v>
      </c>
      <c r="C269" s="78" t="str">
        <f aca="false">C268</f>
        <v>Prime712</v>
      </c>
      <c r="D269" s="78" t="n">
        <f aca="false">D268</f>
        <v>161</v>
      </c>
      <c r="E269" s="78" t="n">
        <f aca="false">E268</f>
        <v>6</v>
      </c>
      <c r="F269" s="78" t="str">
        <f aca="false">LEFT(F268,3)&amp;TEXT(RIGHT(F268,2)-1,"#00")</f>
        <v>TXB10</v>
      </c>
      <c r="G269" s="34" t="n">
        <f aca="false">G268</f>
        <v>36</v>
      </c>
      <c r="H269" s="35" t="str">
        <f aca="false">H268</f>
        <v>C1-MPO1</v>
      </c>
      <c r="I269" s="35" t="str">
        <f aca="false">I268</f>
        <v>Top</v>
      </c>
      <c r="J269" s="36" t="n">
        <f aca="false">J268+1</f>
        <v>3</v>
      </c>
      <c r="K269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[turano/Prime712/160/4/RXB10]</v>
      </c>
      <c r="L269" s="38" t="s">
        <v>111</v>
      </c>
    </row>
    <row r="270" customFormat="false" ht="14.4" hidden="false" customHeight="false" outlineLevel="0" collapsed="false">
      <c r="B270" s="78" t="str">
        <f aca="false">B269</f>
        <v>turano</v>
      </c>
      <c r="C270" s="78" t="str">
        <f aca="false">C269</f>
        <v>Prime712</v>
      </c>
      <c r="D270" s="78" t="n">
        <f aca="false">D269</f>
        <v>161</v>
      </c>
      <c r="E270" s="78" t="n">
        <f aca="false">E269</f>
        <v>6</v>
      </c>
      <c r="F270" s="78" t="str">
        <f aca="false">LEFT(F269,3)&amp;TEXT(RIGHT(F269,2)-1,"#00")</f>
        <v>TXB09</v>
      </c>
      <c r="G270" s="34" t="n">
        <f aca="false">G269</f>
        <v>36</v>
      </c>
      <c r="H270" s="35" t="str">
        <f aca="false">H269</f>
        <v>C1-MPO1</v>
      </c>
      <c r="I270" s="35" t="str">
        <f aca="false">I269</f>
        <v>Top</v>
      </c>
      <c r="J270" s="36" t="n">
        <f aca="false">J269+1</f>
        <v>4</v>
      </c>
      <c r="K270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[turano/Prime712/160/4/RXB09]</v>
      </c>
      <c r="L270" s="38" t="s">
        <v>111</v>
      </c>
    </row>
    <row r="271" customFormat="false" ht="14.4" hidden="false" customHeight="false" outlineLevel="0" collapsed="false">
      <c r="B271" s="78" t="str">
        <f aca="false">B270</f>
        <v>turano</v>
      </c>
      <c r="C271" s="78" t="str">
        <f aca="false">C270</f>
        <v>Prime712</v>
      </c>
      <c r="D271" s="78" t="n">
        <f aca="false">D270</f>
        <v>161</v>
      </c>
      <c r="E271" s="78" t="n">
        <f aca="false">E270</f>
        <v>6</v>
      </c>
      <c r="F271" s="78" t="str">
        <f aca="false">LEFT(F270,3)&amp;TEXT(RIGHT(F270,2)-1,"#00")</f>
        <v>TXB08</v>
      </c>
      <c r="G271" s="34" t="n">
        <f aca="false">G270</f>
        <v>36</v>
      </c>
      <c r="H271" s="35" t="str">
        <f aca="false">H270</f>
        <v>C1-MPO1</v>
      </c>
      <c r="I271" s="35" t="str">
        <f aca="false">I270</f>
        <v>Top</v>
      </c>
      <c r="J271" s="36" t="n">
        <f aca="false">J270+1</f>
        <v>5</v>
      </c>
      <c r="K271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[turano/Prime712/160/4/RXB08]</v>
      </c>
      <c r="L271" s="38" t="s">
        <v>111</v>
      </c>
    </row>
    <row r="272" customFormat="false" ht="14.4" hidden="false" customHeight="false" outlineLevel="0" collapsed="false">
      <c r="B272" s="78" t="str">
        <f aca="false">B271</f>
        <v>turano</v>
      </c>
      <c r="C272" s="78" t="str">
        <f aca="false">C271</f>
        <v>Prime712</v>
      </c>
      <c r="D272" s="78" t="n">
        <f aca="false">D271</f>
        <v>161</v>
      </c>
      <c r="E272" s="78" t="n">
        <f aca="false">E271</f>
        <v>6</v>
      </c>
      <c r="F272" s="78" t="str">
        <f aca="false">LEFT(F271,3)&amp;TEXT(RIGHT(F271,2)-1,"#00")</f>
        <v>TXB07</v>
      </c>
      <c r="G272" s="34" t="n">
        <f aca="false">G271</f>
        <v>36</v>
      </c>
      <c r="H272" s="35" t="str">
        <f aca="false">H271</f>
        <v>C1-MPO1</v>
      </c>
      <c r="I272" s="35" t="str">
        <f aca="false">I271</f>
        <v>Top</v>
      </c>
      <c r="J272" s="36" t="n">
        <f aca="false">J271+1</f>
        <v>6</v>
      </c>
      <c r="K272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[turano/Prime712/160/4/RXB07]</v>
      </c>
      <c r="L272" s="38" t="s">
        <v>111</v>
      </c>
    </row>
    <row r="273" customFormat="false" ht="14.4" hidden="false" customHeight="false" outlineLevel="0" collapsed="false">
      <c r="B273" s="78" t="str">
        <f aca="false">B272</f>
        <v>turano</v>
      </c>
      <c r="C273" s="78" t="str">
        <f aca="false">C272</f>
        <v>Prime712</v>
      </c>
      <c r="D273" s="78" t="n">
        <f aca="false">D272</f>
        <v>161</v>
      </c>
      <c r="E273" s="78" t="n">
        <f aca="false">E272</f>
        <v>6</v>
      </c>
      <c r="F273" s="78" t="str">
        <f aca="false">LEFT(F272,3)&amp;TEXT(RIGHT(F272,2)-1,"#00")</f>
        <v>TXB06</v>
      </c>
      <c r="G273" s="34" t="n">
        <f aca="false">G272</f>
        <v>36</v>
      </c>
      <c r="H273" s="35" t="str">
        <f aca="false">H272</f>
        <v>C1-MPO1</v>
      </c>
      <c r="I273" s="35" t="str">
        <f aca="false">I272</f>
        <v>Top</v>
      </c>
      <c r="J273" s="36" t="n">
        <f aca="false">J272+1</f>
        <v>7</v>
      </c>
      <c r="K273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[turano/Prime712/160/4/RXB06]</v>
      </c>
      <c r="L273" s="38" t="s">
        <v>111</v>
      </c>
    </row>
    <row r="274" customFormat="false" ht="14.4" hidden="false" customHeight="false" outlineLevel="0" collapsed="false">
      <c r="B274" s="78" t="str">
        <f aca="false">B273</f>
        <v>turano</v>
      </c>
      <c r="C274" s="78" t="str">
        <f aca="false">C273</f>
        <v>Prime712</v>
      </c>
      <c r="D274" s="78" t="n">
        <f aca="false">D273</f>
        <v>161</v>
      </c>
      <c r="E274" s="78" t="n">
        <f aca="false">E273</f>
        <v>6</v>
      </c>
      <c r="F274" s="78" t="str">
        <f aca="false">LEFT(F273,3)&amp;TEXT(RIGHT(F273,2)-1,"#00")</f>
        <v>TXB05</v>
      </c>
      <c r="G274" s="34" t="n">
        <f aca="false">G273</f>
        <v>36</v>
      </c>
      <c r="H274" s="35" t="str">
        <f aca="false">H273</f>
        <v>C1-MPO1</v>
      </c>
      <c r="I274" s="35" t="str">
        <f aca="false">I273</f>
        <v>Top</v>
      </c>
      <c r="J274" s="36" t="n">
        <f aca="false">J273+1</f>
        <v>8</v>
      </c>
      <c r="K274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[turano/Prime712/160/4/RXB05]</v>
      </c>
      <c r="L274" s="38" t="s">
        <v>111</v>
      </c>
    </row>
    <row r="275" customFormat="false" ht="14.4" hidden="false" customHeight="false" outlineLevel="0" collapsed="false">
      <c r="B275" s="78" t="str">
        <f aca="false">B274</f>
        <v>turano</v>
      </c>
      <c r="C275" s="78" t="str">
        <f aca="false">C274</f>
        <v>Prime712</v>
      </c>
      <c r="D275" s="78" t="n">
        <f aca="false">D274</f>
        <v>161</v>
      </c>
      <c r="E275" s="78" t="n">
        <f aca="false">E274</f>
        <v>6</v>
      </c>
      <c r="F275" s="78" t="str">
        <f aca="false">LEFT(F274,3)&amp;TEXT(RIGHT(F274,2)-1,"#00")</f>
        <v>TXB04</v>
      </c>
      <c r="G275" s="34" t="n">
        <f aca="false">G274</f>
        <v>36</v>
      </c>
      <c r="H275" s="35" t="str">
        <f aca="false">H274</f>
        <v>C1-MPO1</v>
      </c>
      <c r="I275" s="35" t="str">
        <f aca="false">I274</f>
        <v>Top</v>
      </c>
      <c r="J275" s="36" t="n">
        <f aca="false">J274+1</f>
        <v>9</v>
      </c>
      <c r="K275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[turano/Prime712/160/4/RXB04]</v>
      </c>
      <c r="L275" s="38" t="s">
        <v>111</v>
      </c>
    </row>
    <row r="276" customFormat="false" ht="14.4" hidden="false" customHeight="false" outlineLevel="0" collapsed="false">
      <c r="B276" s="78" t="str">
        <f aca="false">B275</f>
        <v>turano</v>
      </c>
      <c r="C276" s="78" t="str">
        <f aca="false">C275</f>
        <v>Prime712</v>
      </c>
      <c r="D276" s="78" t="n">
        <f aca="false">D275</f>
        <v>161</v>
      </c>
      <c r="E276" s="78" t="n">
        <f aca="false">E275</f>
        <v>6</v>
      </c>
      <c r="F276" s="78" t="str">
        <f aca="false">LEFT(F275,3)&amp;TEXT(RIGHT(F275,2)-1,"#00")</f>
        <v>TXB03</v>
      </c>
      <c r="G276" s="34" t="n">
        <f aca="false">G275</f>
        <v>36</v>
      </c>
      <c r="H276" s="35" t="str">
        <f aca="false">H275</f>
        <v>C1-MPO1</v>
      </c>
      <c r="I276" s="35" t="str">
        <f aca="false">I275</f>
        <v>Top</v>
      </c>
      <c r="J276" s="36" t="n">
        <f aca="false">J275+1</f>
        <v>10</v>
      </c>
      <c r="K276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[turano/Prime712/160/4/RXB03]</v>
      </c>
      <c r="L276" s="38" t="s">
        <v>111</v>
      </c>
    </row>
    <row r="277" customFormat="false" ht="14.4" hidden="false" customHeight="false" outlineLevel="0" collapsed="false">
      <c r="B277" s="78" t="str">
        <f aca="false">B276</f>
        <v>turano</v>
      </c>
      <c r="C277" s="78" t="str">
        <f aca="false">C276</f>
        <v>Prime712</v>
      </c>
      <c r="D277" s="78" t="n">
        <f aca="false">D276</f>
        <v>161</v>
      </c>
      <c r="E277" s="78" t="n">
        <f aca="false">E276</f>
        <v>6</v>
      </c>
      <c r="F277" s="78" t="str">
        <f aca="false">LEFT(F276,3)&amp;TEXT(RIGHT(F276,2)-1,"#00")</f>
        <v>TXB02</v>
      </c>
      <c r="G277" s="34" t="n">
        <f aca="false">G276</f>
        <v>36</v>
      </c>
      <c r="H277" s="35" t="str">
        <f aca="false">H276</f>
        <v>C1-MPO1</v>
      </c>
      <c r="I277" s="35" t="str">
        <f aca="false">I276</f>
        <v>Top</v>
      </c>
      <c r="J277" s="36" t="n">
        <f aca="false">J276+1</f>
        <v>11</v>
      </c>
      <c r="K277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[turano/Prime712/160/4/RXB02]</v>
      </c>
      <c r="L277" s="38" t="s">
        <v>111</v>
      </c>
    </row>
    <row r="278" customFormat="false" ht="14.4" hidden="false" customHeight="false" outlineLevel="0" collapsed="false">
      <c r="B278" s="78" t="str">
        <f aca="false">B277</f>
        <v>turano</v>
      </c>
      <c r="C278" s="78" t="str">
        <f aca="false">C277</f>
        <v>Prime712</v>
      </c>
      <c r="D278" s="78" t="n">
        <f aca="false">D277</f>
        <v>161</v>
      </c>
      <c r="E278" s="78" t="n">
        <f aca="false">E277</f>
        <v>6</v>
      </c>
      <c r="F278" s="78" t="str">
        <f aca="false">LEFT(F277,3)&amp;TEXT(RIGHT(F277,2)-1,"#00")</f>
        <v>TXB01</v>
      </c>
      <c r="G278" s="34" t="n">
        <f aca="false">G277</f>
        <v>36</v>
      </c>
      <c r="H278" s="35" t="str">
        <f aca="false">H277</f>
        <v>C1-MPO1</v>
      </c>
      <c r="I278" s="35" t="str">
        <f aca="false">I277</f>
        <v>Top</v>
      </c>
      <c r="J278" s="36" t="n">
        <f aca="false">J277+1</f>
        <v>12</v>
      </c>
      <c r="K278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[turano/Prime712/160/4/RXB01]</v>
      </c>
      <c r="L278" s="38" t="s">
        <v>111</v>
      </c>
    </row>
    <row r="279" customFormat="false" ht="14.4" hidden="false" customHeight="false" outlineLevel="0" collapsed="false">
      <c r="B279" s="78" t="str">
        <f aca="false">B278</f>
        <v>turano</v>
      </c>
      <c r="C279" s="78" t="str">
        <f aca="false">C278</f>
        <v>Prime712</v>
      </c>
      <c r="D279" s="78" t="n">
        <f aca="false">D278</f>
        <v>161</v>
      </c>
      <c r="E279" s="78" t="n">
        <f aca="false">E278</f>
        <v>6</v>
      </c>
      <c r="F279" s="78" t="s">
        <v>117</v>
      </c>
      <c r="G279" s="34" t="n">
        <f aca="false">G278</f>
        <v>36</v>
      </c>
      <c r="H279" s="35" t="s">
        <v>120</v>
      </c>
      <c r="I279" s="35" t="s">
        <v>73</v>
      </c>
      <c r="J279" s="36" t="n">
        <v>2</v>
      </c>
      <c r="K279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[turano/Prime712/160/4/TXB12]</v>
      </c>
      <c r="L279" s="38" t="s">
        <v>111</v>
      </c>
    </row>
    <row r="280" customFormat="false" ht="14.4" hidden="false" customHeight="false" outlineLevel="0" collapsed="false">
      <c r="B280" s="78" t="str">
        <f aca="false">B279</f>
        <v>turano</v>
      </c>
      <c r="C280" s="78" t="str">
        <f aca="false">C279</f>
        <v>Prime712</v>
      </c>
      <c r="D280" s="78" t="n">
        <f aca="false">D279</f>
        <v>161</v>
      </c>
      <c r="E280" s="78" t="n">
        <f aca="false">E279</f>
        <v>6</v>
      </c>
      <c r="F280" s="78" t="str">
        <f aca="false">LEFT(F279,3)&amp;TEXT(RIGHT(F279,2)-1,"#00")</f>
        <v>RXB11</v>
      </c>
      <c r="G280" s="34" t="n">
        <f aca="false">G279</f>
        <v>36</v>
      </c>
      <c r="H280" s="35" t="str">
        <f aca="false">H279</f>
        <v>C1-MPO2</v>
      </c>
      <c r="I280" s="35" t="str">
        <f aca="false">I279</f>
        <v>Bottom</v>
      </c>
      <c r="J280" s="36" t="n">
        <v>1</v>
      </c>
      <c r="K280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[turano/Prime712/160/4/TXB11]</v>
      </c>
      <c r="L280" s="38" t="s">
        <v>111</v>
      </c>
    </row>
    <row r="281" customFormat="false" ht="14.4" hidden="false" customHeight="false" outlineLevel="0" collapsed="false">
      <c r="B281" s="78" t="str">
        <f aca="false">B280</f>
        <v>turano</v>
      </c>
      <c r="C281" s="78" t="str">
        <f aca="false">C280</f>
        <v>Prime712</v>
      </c>
      <c r="D281" s="78" t="n">
        <f aca="false">D280</f>
        <v>161</v>
      </c>
      <c r="E281" s="78" t="n">
        <f aca="false">E280</f>
        <v>6</v>
      </c>
      <c r="F281" s="78" t="str">
        <f aca="false">LEFT(F280,3)&amp;TEXT(RIGHT(F280,2)-1,"#00")</f>
        <v>RXB10</v>
      </c>
      <c r="G281" s="34" t="n">
        <f aca="false">G280</f>
        <v>36</v>
      </c>
      <c r="H281" s="35" t="str">
        <f aca="false">H280</f>
        <v>C1-MPO2</v>
      </c>
      <c r="I281" s="35" t="str">
        <f aca="false">I280</f>
        <v>Bottom</v>
      </c>
      <c r="J281" s="36" t="n">
        <f aca="false">J279+2</f>
        <v>4</v>
      </c>
      <c r="K281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[turano/Prime712/160/4/TXB10]</v>
      </c>
      <c r="L281" s="38" t="s">
        <v>111</v>
      </c>
    </row>
    <row r="282" customFormat="false" ht="14.4" hidden="false" customHeight="false" outlineLevel="0" collapsed="false">
      <c r="B282" s="78" t="str">
        <f aca="false">B281</f>
        <v>turano</v>
      </c>
      <c r="C282" s="78" t="str">
        <f aca="false">C281</f>
        <v>Prime712</v>
      </c>
      <c r="D282" s="78" t="n">
        <f aca="false">D281</f>
        <v>161</v>
      </c>
      <c r="E282" s="78" t="n">
        <f aca="false">E281</f>
        <v>6</v>
      </c>
      <c r="F282" s="78" t="str">
        <f aca="false">LEFT(F281,3)&amp;TEXT(RIGHT(F281,2)-1,"#00")</f>
        <v>RXB09</v>
      </c>
      <c r="G282" s="34" t="n">
        <f aca="false">G281</f>
        <v>36</v>
      </c>
      <c r="H282" s="35" t="str">
        <f aca="false">H281</f>
        <v>C1-MPO2</v>
      </c>
      <c r="I282" s="35" t="str">
        <f aca="false">I281</f>
        <v>Bottom</v>
      </c>
      <c r="J282" s="36" t="n">
        <f aca="false">J280+2</f>
        <v>3</v>
      </c>
      <c r="K282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[turano/Prime712/160/4/TXB09]</v>
      </c>
      <c r="L282" s="38" t="s">
        <v>111</v>
      </c>
    </row>
    <row r="283" customFormat="false" ht="14.4" hidden="false" customHeight="false" outlineLevel="0" collapsed="false">
      <c r="B283" s="78" t="str">
        <f aca="false">B282</f>
        <v>turano</v>
      </c>
      <c r="C283" s="78" t="str">
        <f aca="false">C282</f>
        <v>Prime712</v>
      </c>
      <c r="D283" s="78" t="n">
        <f aca="false">D282</f>
        <v>161</v>
      </c>
      <c r="E283" s="78" t="n">
        <f aca="false">E282</f>
        <v>6</v>
      </c>
      <c r="F283" s="78" t="str">
        <f aca="false">LEFT(F282,3)&amp;TEXT(RIGHT(F282,2)-1,"#00")</f>
        <v>RXB08</v>
      </c>
      <c r="G283" s="34" t="n">
        <f aca="false">G282</f>
        <v>36</v>
      </c>
      <c r="H283" s="35" t="str">
        <f aca="false">H282</f>
        <v>C1-MPO2</v>
      </c>
      <c r="I283" s="35" t="str">
        <f aca="false">I282</f>
        <v>Bottom</v>
      </c>
      <c r="J283" s="36" t="n">
        <f aca="false">J281+2</f>
        <v>6</v>
      </c>
      <c r="K283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[turano/Prime712/160/4/TXB08]</v>
      </c>
      <c r="L283" s="38" t="s">
        <v>111</v>
      </c>
    </row>
    <row r="284" customFormat="false" ht="14.4" hidden="false" customHeight="false" outlineLevel="0" collapsed="false">
      <c r="B284" s="78" t="str">
        <f aca="false">B283</f>
        <v>turano</v>
      </c>
      <c r="C284" s="78" t="str">
        <f aca="false">C283</f>
        <v>Prime712</v>
      </c>
      <c r="D284" s="78" t="n">
        <f aca="false">D283</f>
        <v>161</v>
      </c>
      <c r="E284" s="78" t="n">
        <f aca="false">E283</f>
        <v>6</v>
      </c>
      <c r="F284" s="78" t="str">
        <f aca="false">LEFT(F283,3)&amp;TEXT(RIGHT(F283,2)-1,"#00")</f>
        <v>RXB07</v>
      </c>
      <c r="G284" s="34" t="n">
        <f aca="false">G283</f>
        <v>36</v>
      </c>
      <c r="H284" s="35" t="str">
        <f aca="false">H283</f>
        <v>C1-MPO2</v>
      </c>
      <c r="I284" s="35" t="str">
        <f aca="false">I283</f>
        <v>Bottom</v>
      </c>
      <c r="J284" s="36" t="n">
        <f aca="false">J282+2</f>
        <v>5</v>
      </c>
      <c r="K284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[turano/Prime712/160/4/TXB07]</v>
      </c>
      <c r="L284" s="38" t="s">
        <v>111</v>
      </c>
    </row>
    <row r="285" customFormat="false" ht="14.4" hidden="false" customHeight="false" outlineLevel="0" collapsed="false">
      <c r="B285" s="78" t="str">
        <f aca="false">B284</f>
        <v>turano</v>
      </c>
      <c r="C285" s="78" t="str">
        <f aca="false">C284</f>
        <v>Prime712</v>
      </c>
      <c r="D285" s="78" t="n">
        <f aca="false">D284</f>
        <v>161</v>
      </c>
      <c r="E285" s="78" t="n">
        <f aca="false">E284</f>
        <v>6</v>
      </c>
      <c r="F285" s="78" t="str">
        <f aca="false">LEFT(F284,3)&amp;TEXT(RIGHT(F284,2)-1,"#00")</f>
        <v>RXB06</v>
      </c>
      <c r="G285" s="34" t="n">
        <f aca="false">G284</f>
        <v>36</v>
      </c>
      <c r="H285" s="35" t="str">
        <f aca="false">H284</f>
        <v>C1-MPO2</v>
      </c>
      <c r="I285" s="35" t="str">
        <f aca="false">I284</f>
        <v>Bottom</v>
      </c>
      <c r="J285" s="36" t="n">
        <f aca="false">J283+2</f>
        <v>8</v>
      </c>
      <c r="K285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[turano/Prime712/160/4/TXB06]</v>
      </c>
      <c r="L285" s="38" t="s">
        <v>111</v>
      </c>
    </row>
    <row r="286" customFormat="false" ht="14.4" hidden="false" customHeight="false" outlineLevel="0" collapsed="false">
      <c r="B286" s="78" t="str">
        <f aca="false">B285</f>
        <v>turano</v>
      </c>
      <c r="C286" s="78" t="str">
        <f aca="false">C285</f>
        <v>Prime712</v>
      </c>
      <c r="D286" s="78" t="n">
        <f aca="false">D285</f>
        <v>161</v>
      </c>
      <c r="E286" s="78" t="n">
        <f aca="false">E285</f>
        <v>6</v>
      </c>
      <c r="F286" s="78" t="str">
        <f aca="false">LEFT(F285,3)&amp;TEXT(RIGHT(F285,2)-1,"#00")</f>
        <v>RXB05</v>
      </c>
      <c r="G286" s="34" t="n">
        <f aca="false">G285</f>
        <v>36</v>
      </c>
      <c r="H286" s="35" t="str">
        <f aca="false">H285</f>
        <v>C1-MPO2</v>
      </c>
      <c r="I286" s="35" t="str">
        <f aca="false">I285</f>
        <v>Bottom</v>
      </c>
      <c r="J286" s="36" t="n">
        <f aca="false">J284+2</f>
        <v>7</v>
      </c>
      <c r="K286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[turano/Prime712/160/4/TXB05]</v>
      </c>
      <c r="L286" s="38" t="s">
        <v>111</v>
      </c>
    </row>
    <row r="287" customFormat="false" ht="14.4" hidden="false" customHeight="false" outlineLevel="0" collapsed="false">
      <c r="B287" s="78" t="str">
        <f aca="false">B286</f>
        <v>turano</v>
      </c>
      <c r="C287" s="78" t="str">
        <f aca="false">C286</f>
        <v>Prime712</v>
      </c>
      <c r="D287" s="78" t="n">
        <f aca="false">D286</f>
        <v>161</v>
      </c>
      <c r="E287" s="78" t="n">
        <f aca="false">E286</f>
        <v>6</v>
      </c>
      <c r="F287" s="78" t="str">
        <f aca="false">LEFT(F286,3)&amp;TEXT(RIGHT(F286,2)-1,"#00")</f>
        <v>RXB04</v>
      </c>
      <c r="G287" s="34" t="n">
        <f aca="false">G286</f>
        <v>36</v>
      </c>
      <c r="H287" s="35" t="str">
        <f aca="false">H286</f>
        <v>C1-MPO2</v>
      </c>
      <c r="I287" s="35" t="str">
        <f aca="false">I286</f>
        <v>Bottom</v>
      </c>
      <c r="J287" s="36" t="n">
        <f aca="false">J285+2</f>
        <v>10</v>
      </c>
      <c r="K287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[turano/Prime712/160/4/TXB04]</v>
      </c>
      <c r="L287" s="38" t="s">
        <v>111</v>
      </c>
    </row>
    <row r="288" customFormat="false" ht="14.4" hidden="false" customHeight="false" outlineLevel="0" collapsed="false">
      <c r="B288" s="78" t="str">
        <f aca="false">B287</f>
        <v>turano</v>
      </c>
      <c r="C288" s="78" t="str">
        <f aca="false">C287</f>
        <v>Prime712</v>
      </c>
      <c r="D288" s="78" t="n">
        <f aca="false">D287</f>
        <v>161</v>
      </c>
      <c r="E288" s="78" t="n">
        <f aca="false">E287</f>
        <v>6</v>
      </c>
      <c r="F288" s="78" t="str">
        <f aca="false">LEFT(F287,3)&amp;TEXT(RIGHT(F287,2)-1,"#00")</f>
        <v>RXB03</v>
      </c>
      <c r="G288" s="34" t="n">
        <f aca="false">G287</f>
        <v>36</v>
      </c>
      <c r="H288" s="35" t="str">
        <f aca="false">H287</f>
        <v>C1-MPO2</v>
      </c>
      <c r="I288" s="35" t="str">
        <f aca="false">I287</f>
        <v>Bottom</v>
      </c>
      <c r="J288" s="36" t="n">
        <f aca="false">J286+2</f>
        <v>9</v>
      </c>
      <c r="K288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[turano/Prime712/160/4/TXB03]</v>
      </c>
      <c r="L288" s="38" t="s">
        <v>111</v>
      </c>
    </row>
    <row r="289" customFormat="false" ht="14.4" hidden="false" customHeight="false" outlineLevel="0" collapsed="false">
      <c r="B289" s="78" t="str">
        <f aca="false">B288</f>
        <v>turano</v>
      </c>
      <c r="C289" s="78" t="str">
        <f aca="false">C288</f>
        <v>Prime712</v>
      </c>
      <c r="D289" s="78" t="n">
        <f aca="false">D288</f>
        <v>161</v>
      </c>
      <c r="E289" s="78" t="n">
        <f aca="false">E288</f>
        <v>6</v>
      </c>
      <c r="F289" s="78" t="str">
        <f aca="false">LEFT(F288,3)&amp;TEXT(RIGHT(F288,2)-1,"#00")</f>
        <v>RXB02</v>
      </c>
      <c r="G289" s="34" t="n">
        <f aca="false">G288</f>
        <v>36</v>
      </c>
      <c r="H289" s="35" t="str">
        <f aca="false">H288</f>
        <v>C1-MPO2</v>
      </c>
      <c r="I289" s="35" t="str">
        <f aca="false">I288</f>
        <v>Bottom</v>
      </c>
      <c r="J289" s="36" t="n">
        <f aca="false">J287+2</f>
        <v>12</v>
      </c>
      <c r="K289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[turano/Prime712/160/4/TXB02]</v>
      </c>
      <c r="L289" s="38" t="s">
        <v>111</v>
      </c>
    </row>
    <row r="290" customFormat="false" ht="14.7" hidden="false" customHeight="false" outlineLevel="0" collapsed="false">
      <c r="B290" s="79" t="str">
        <f aca="false">B289</f>
        <v>turano</v>
      </c>
      <c r="C290" s="79" t="str">
        <f aca="false">C289</f>
        <v>Prime712</v>
      </c>
      <c r="D290" s="79" t="n">
        <f aca="false">D289</f>
        <v>161</v>
      </c>
      <c r="E290" s="79" t="n">
        <f aca="false">E289</f>
        <v>6</v>
      </c>
      <c r="F290" s="79" t="str">
        <f aca="false">LEFT(F289,3)&amp;TEXT(RIGHT(F289,2)-1,"#00")</f>
        <v>RXB01</v>
      </c>
      <c r="G290" s="47" t="n">
        <f aca="false">G289</f>
        <v>36</v>
      </c>
      <c r="H290" s="48" t="str">
        <f aca="false">H289</f>
        <v>C1-MPO2</v>
      </c>
      <c r="I290" s="48" t="str">
        <f aca="false">I289</f>
        <v>Bottom</v>
      </c>
      <c r="J290" s="49" t="n">
        <f aca="false">J288+2</f>
        <v>11</v>
      </c>
      <c r="K290" s="67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[turano/Prime712/160/4/TXB01]</v>
      </c>
      <c r="L290" s="67" t="s">
        <v>111</v>
      </c>
    </row>
    <row r="291" customFormat="false" ht="14.7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L2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144" activePane="bottomLeft" state="frozen"/>
      <selection pane="topLeft" activeCell="A1" activeCellId="0" sqref="A1"/>
      <selection pane="bottomLeft" activeCell="P86" activeCellId="0" sqref="P86"/>
    </sheetView>
  </sheetViews>
  <sheetFormatPr defaultColWidth="8.5390625" defaultRowHeight="14.4" zeroHeight="false" outlineLevelRow="0" outlineLevelCol="0"/>
  <cols>
    <col collapsed="false" customWidth="true" hidden="false" outlineLevel="0" max="5" min="2" style="0" width="9.15"/>
    <col collapsed="false" customWidth="true" hidden="false" outlineLevel="0" max="6" min="6" style="0" width="7.68"/>
    <col collapsed="false" customWidth="true" hidden="false" outlineLevel="0" max="7" min="7" style="0" width="6.89"/>
    <col collapsed="false" customWidth="true" hidden="false" outlineLevel="0" max="8" min="8" style="0" width="8.37"/>
    <col collapsed="false" customWidth="true" hidden="false" outlineLevel="0" max="9" min="9" style="0" width="8.73"/>
    <col collapsed="false" customWidth="true" hidden="false" outlineLevel="0" max="10" min="10" style="20" width="9.15"/>
    <col collapsed="false" customWidth="true" hidden="false" outlineLevel="0" max="11" min="11" style="20" width="27.84"/>
    <col collapsed="false" customWidth="true" hidden="false" outlineLevel="0" max="12" min="12" style="20" width="25.05"/>
  </cols>
  <sheetData>
    <row r="1" customFormat="false" ht="14.7" hidden="false" customHeight="false" outlineLevel="0" collapsed="false"/>
    <row r="2" customFormat="false" ht="15" hidden="false" customHeight="false" outlineLevel="0" collapsed="false">
      <c r="B2" s="21" t="s">
        <v>13</v>
      </c>
      <c r="C2" s="22" t="s">
        <v>14</v>
      </c>
      <c r="D2" s="22" t="s">
        <v>15</v>
      </c>
      <c r="E2" s="22" t="s">
        <v>16</v>
      </c>
      <c r="F2" s="23" t="s">
        <v>17</v>
      </c>
      <c r="G2" s="24" t="s">
        <v>18</v>
      </c>
      <c r="H2" s="25" t="s">
        <v>19</v>
      </c>
      <c r="I2" s="25" t="s">
        <v>20</v>
      </c>
      <c r="J2" s="26" t="s">
        <v>21</v>
      </c>
      <c r="K2" s="27" t="s">
        <v>22</v>
      </c>
      <c r="L2" s="27" t="s">
        <v>23</v>
      </c>
    </row>
    <row r="3" customFormat="false" ht="14.7" hidden="false" customHeight="true" outlineLevel="0" collapsed="false">
      <c r="B3" s="28" t="s">
        <v>24</v>
      </c>
      <c r="C3" s="28" t="s">
        <v>25</v>
      </c>
      <c r="D3" s="28" t="n">
        <v>50</v>
      </c>
      <c r="E3" s="28"/>
      <c r="F3" s="28" t="s">
        <v>26</v>
      </c>
      <c r="G3" s="29" t="n">
        <v>40</v>
      </c>
      <c r="H3" s="30" t="n">
        <v>1</v>
      </c>
      <c r="I3" s="30" t="s">
        <v>27</v>
      </c>
      <c r="J3" s="31" t="n">
        <v>1</v>
      </c>
      <c r="K3" s="32"/>
      <c r="L3" s="32"/>
    </row>
    <row r="4" customFormat="false" ht="14.4" hidden="false" customHeight="false" outlineLevel="0" collapsed="false">
      <c r="B4" s="33" t="s">
        <v>24</v>
      </c>
      <c r="C4" s="33" t="s">
        <v>25</v>
      </c>
      <c r="D4" s="33" t="n">
        <v>50</v>
      </c>
      <c r="E4" s="33"/>
      <c r="F4" s="33" t="str">
        <f aca="false">SUBSTITUTE(F3,"RX", "TX")</f>
        <v>TXA01</v>
      </c>
      <c r="G4" s="34" t="n">
        <v>40</v>
      </c>
      <c r="H4" s="35" t="n">
        <v>1</v>
      </c>
      <c r="I4" s="35" t="s">
        <v>27</v>
      </c>
      <c r="J4" s="36" t="n">
        <v>1</v>
      </c>
      <c r="K4" s="37"/>
      <c r="L4" s="37"/>
    </row>
    <row r="5" customFormat="false" ht="14.4" hidden="false" customHeight="false" outlineLevel="0" collapsed="false">
      <c r="B5" s="33" t="s">
        <v>24</v>
      </c>
      <c r="C5" s="33" t="s">
        <v>25</v>
      </c>
      <c r="D5" s="33" t="n">
        <v>50</v>
      </c>
      <c r="E5" s="33"/>
      <c r="F5" s="33" t="str">
        <f aca="false">LEFT(F3,3)&amp;TEXT(RIGHT(F3,2)+1,"#00")</f>
        <v>RXA02</v>
      </c>
      <c r="G5" s="34" t="n">
        <v>40</v>
      </c>
      <c r="H5" s="35" t="n">
        <v>1</v>
      </c>
      <c r="I5" s="35" t="s">
        <v>27</v>
      </c>
      <c r="J5" s="36" t="n">
        <f aca="false">J3+1</f>
        <v>2</v>
      </c>
      <c r="K5" s="38"/>
      <c r="L5" s="38"/>
    </row>
    <row r="6" customFormat="false" ht="14.4" hidden="false" customHeight="false" outlineLevel="0" collapsed="false">
      <c r="B6" s="33" t="s">
        <v>24</v>
      </c>
      <c r="C6" s="33" t="s">
        <v>25</v>
      </c>
      <c r="D6" s="33" t="n">
        <v>50</v>
      </c>
      <c r="E6" s="33"/>
      <c r="F6" s="33" t="str">
        <f aca="false">LEFT(F4,3)&amp;TEXT(RIGHT(F4,2)+1,"#00")</f>
        <v>TXA02</v>
      </c>
      <c r="G6" s="34" t="n">
        <v>40</v>
      </c>
      <c r="H6" s="35" t="n">
        <v>1</v>
      </c>
      <c r="I6" s="35" t="s">
        <v>27</v>
      </c>
      <c r="J6" s="36" t="n">
        <f aca="false">J4+1</f>
        <v>2</v>
      </c>
      <c r="K6" s="38"/>
      <c r="L6" s="38"/>
    </row>
    <row r="7" customFormat="false" ht="14.4" hidden="false" customHeight="false" outlineLevel="0" collapsed="false">
      <c r="B7" s="33" t="s">
        <v>24</v>
      </c>
      <c r="C7" s="33" t="s">
        <v>25</v>
      </c>
      <c r="D7" s="33" t="n">
        <v>50</v>
      </c>
      <c r="E7" s="33"/>
      <c r="F7" s="33" t="str">
        <f aca="false">LEFT(F5,3)&amp;TEXT(RIGHT(F5,2)+1,"#00")</f>
        <v>RXA03</v>
      </c>
      <c r="G7" s="34" t="n">
        <v>40</v>
      </c>
      <c r="H7" s="35" t="n">
        <v>1</v>
      </c>
      <c r="I7" s="35" t="s">
        <v>27</v>
      </c>
      <c r="J7" s="36" t="n">
        <f aca="false">J5+1</f>
        <v>3</v>
      </c>
      <c r="K7" s="38"/>
      <c r="L7" s="38"/>
    </row>
    <row r="8" customFormat="false" ht="14.4" hidden="false" customHeight="false" outlineLevel="0" collapsed="false">
      <c r="B8" s="33" t="s">
        <v>24</v>
      </c>
      <c r="C8" s="33" t="s">
        <v>25</v>
      </c>
      <c r="D8" s="33" t="n">
        <v>50</v>
      </c>
      <c r="E8" s="33"/>
      <c r="F8" s="33" t="str">
        <f aca="false">LEFT(F6,3)&amp;TEXT(RIGHT(F6,2)+1,"#00")</f>
        <v>TXA03</v>
      </c>
      <c r="G8" s="34" t="n">
        <v>40</v>
      </c>
      <c r="H8" s="35" t="n">
        <v>1</v>
      </c>
      <c r="I8" s="35" t="s">
        <v>27</v>
      </c>
      <c r="J8" s="36" t="n">
        <f aca="false">J6+1</f>
        <v>3</v>
      </c>
      <c r="K8" s="38"/>
      <c r="L8" s="38"/>
    </row>
    <row r="9" customFormat="false" ht="14.4" hidden="false" customHeight="false" outlineLevel="0" collapsed="false">
      <c r="B9" s="33" t="s">
        <v>24</v>
      </c>
      <c r="C9" s="33" t="s">
        <v>25</v>
      </c>
      <c r="D9" s="33" t="n">
        <v>50</v>
      </c>
      <c r="E9" s="33"/>
      <c r="F9" s="33" t="str">
        <f aca="false">LEFT(F7,3)&amp;TEXT(RIGHT(F7,2)+1,"#00")</f>
        <v>RXA04</v>
      </c>
      <c r="G9" s="34" t="n">
        <v>40</v>
      </c>
      <c r="H9" s="35" t="n">
        <v>1</v>
      </c>
      <c r="I9" s="35" t="s">
        <v>27</v>
      </c>
      <c r="J9" s="36" t="n">
        <f aca="false">J7+1</f>
        <v>4</v>
      </c>
      <c r="K9" s="38"/>
      <c r="L9" s="38"/>
    </row>
    <row r="10" customFormat="false" ht="14.4" hidden="false" customHeight="false" outlineLevel="0" collapsed="false">
      <c r="B10" s="33" t="s">
        <v>24</v>
      </c>
      <c r="C10" s="33" t="s">
        <v>25</v>
      </c>
      <c r="D10" s="33" t="n">
        <v>50</v>
      </c>
      <c r="E10" s="33"/>
      <c r="F10" s="33" t="str">
        <f aca="false">LEFT(F8,3)&amp;TEXT(RIGHT(F8,2)+1,"#00")</f>
        <v>TXA04</v>
      </c>
      <c r="G10" s="34" t="n">
        <v>40</v>
      </c>
      <c r="H10" s="35" t="n">
        <v>1</v>
      </c>
      <c r="I10" s="35" t="s">
        <v>27</v>
      </c>
      <c r="J10" s="36" t="n">
        <f aca="false">J8+1</f>
        <v>4</v>
      </c>
      <c r="K10" s="38"/>
      <c r="L10" s="38"/>
    </row>
    <row r="11" customFormat="false" ht="14.4" hidden="false" customHeight="false" outlineLevel="0" collapsed="false">
      <c r="B11" s="33" t="s">
        <v>24</v>
      </c>
      <c r="C11" s="33" t="s">
        <v>25</v>
      </c>
      <c r="D11" s="33" t="n">
        <v>50</v>
      </c>
      <c r="E11" s="33"/>
      <c r="F11" s="33" t="str">
        <f aca="false">LEFT(F9,3)&amp;TEXT(RIGHT(F9,2)+1,"#00")</f>
        <v>RXA05</v>
      </c>
      <c r="G11" s="34" t="n">
        <v>40</v>
      </c>
      <c r="H11" s="35" t="n">
        <v>1</v>
      </c>
      <c r="I11" s="35" t="s">
        <v>27</v>
      </c>
      <c r="J11" s="36" t="n">
        <f aca="false">J9+1</f>
        <v>5</v>
      </c>
      <c r="K11" s="37"/>
      <c r="L11" s="37"/>
    </row>
    <row r="12" customFormat="false" ht="14.4" hidden="false" customHeight="false" outlineLevel="0" collapsed="false">
      <c r="B12" s="33" t="s">
        <v>24</v>
      </c>
      <c r="C12" s="33" t="s">
        <v>25</v>
      </c>
      <c r="D12" s="33" t="n">
        <v>50</v>
      </c>
      <c r="E12" s="33"/>
      <c r="F12" s="33" t="str">
        <f aca="false">LEFT(F10,3)&amp;TEXT(RIGHT(F10,2)+1,"#00")</f>
        <v>TXA05</v>
      </c>
      <c r="G12" s="34" t="n">
        <v>40</v>
      </c>
      <c r="H12" s="35" t="n">
        <v>1</v>
      </c>
      <c r="I12" s="35" t="s">
        <v>27</v>
      </c>
      <c r="J12" s="36" t="n">
        <f aca="false">J10+1</f>
        <v>5</v>
      </c>
      <c r="K12" s="37"/>
      <c r="L12" s="37"/>
    </row>
    <row r="13" customFormat="false" ht="14.4" hidden="false" customHeight="false" outlineLevel="0" collapsed="false">
      <c r="B13" s="33" t="s">
        <v>24</v>
      </c>
      <c r="C13" s="33" t="s">
        <v>25</v>
      </c>
      <c r="D13" s="33" t="n">
        <v>50</v>
      </c>
      <c r="E13" s="33"/>
      <c r="F13" s="33" t="str">
        <f aca="false">LEFT(F11,3)&amp;TEXT(RIGHT(F11,2)+1,"#00")</f>
        <v>RXA06</v>
      </c>
      <c r="G13" s="34" t="n">
        <v>40</v>
      </c>
      <c r="H13" s="35" t="n">
        <v>1</v>
      </c>
      <c r="I13" s="35" t="s">
        <v>27</v>
      </c>
      <c r="J13" s="36" t="n">
        <f aca="false">J11+1</f>
        <v>6</v>
      </c>
      <c r="K13" s="37"/>
      <c r="L13" s="37"/>
    </row>
    <row r="14" customFormat="false" ht="14.4" hidden="false" customHeight="false" outlineLevel="0" collapsed="false">
      <c r="B14" s="33" t="s">
        <v>24</v>
      </c>
      <c r="C14" s="33" t="s">
        <v>25</v>
      </c>
      <c r="D14" s="33" t="n">
        <v>50</v>
      </c>
      <c r="E14" s="33"/>
      <c r="F14" s="33" t="str">
        <f aca="false">LEFT(F12,3)&amp;TEXT(RIGHT(F12,2)+1,"#00")</f>
        <v>TXA06</v>
      </c>
      <c r="G14" s="34" t="n">
        <v>40</v>
      </c>
      <c r="H14" s="35" t="n">
        <v>1</v>
      </c>
      <c r="I14" s="35" t="s">
        <v>27</v>
      </c>
      <c r="J14" s="36" t="n">
        <f aca="false">J12+1</f>
        <v>6</v>
      </c>
      <c r="K14" s="37"/>
      <c r="L14" s="37"/>
    </row>
    <row r="15" customFormat="false" ht="14.4" hidden="false" customHeight="false" outlineLevel="0" collapsed="false">
      <c r="B15" s="33" t="s">
        <v>24</v>
      </c>
      <c r="C15" s="33" t="s">
        <v>25</v>
      </c>
      <c r="D15" s="33" t="n">
        <v>50</v>
      </c>
      <c r="E15" s="33"/>
      <c r="F15" s="33" t="str">
        <f aca="false">LEFT(F13,3)&amp;TEXT(RIGHT(F13,2)+1,"#00")</f>
        <v>RXA07</v>
      </c>
      <c r="G15" s="34" t="n">
        <v>40</v>
      </c>
      <c r="H15" s="35" t="n">
        <v>1</v>
      </c>
      <c r="I15" s="35" t="s">
        <v>27</v>
      </c>
      <c r="J15" s="36" t="n">
        <f aca="false">J13+1</f>
        <v>7</v>
      </c>
      <c r="K15" s="37"/>
      <c r="L15" s="37"/>
    </row>
    <row r="16" customFormat="false" ht="14.4" hidden="false" customHeight="false" outlineLevel="0" collapsed="false">
      <c r="B16" s="33" t="s">
        <v>24</v>
      </c>
      <c r="C16" s="33" t="s">
        <v>25</v>
      </c>
      <c r="D16" s="33" t="n">
        <v>50</v>
      </c>
      <c r="E16" s="33"/>
      <c r="F16" s="33" t="str">
        <f aca="false">LEFT(F14,3)&amp;TEXT(RIGHT(F14,2)+1,"#00")</f>
        <v>TXA07</v>
      </c>
      <c r="G16" s="34" t="n">
        <v>40</v>
      </c>
      <c r="H16" s="35" t="n">
        <v>1</v>
      </c>
      <c r="I16" s="35" t="s">
        <v>27</v>
      </c>
      <c r="J16" s="36" t="n">
        <f aca="false">J14+1</f>
        <v>7</v>
      </c>
      <c r="K16" s="37"/>
      <c r="L16" s="37"/>
    </row>
    <row r="17" customFormat="false" ht="14.4" hidden="false" customHeight="false" outlineLevel="0" collapsed="false">
      <c r="B17" s="33" t="s">
        <v>24</v>
      </c>
      <c r="C17" s="33" t="s">
        <v>25</v>
      </c>
      <c r="D17" s="33" t="n">
        <v>50</v>
      </c>
      <c r="E17" s="33"/>
      <c r="F17" s="33" t="str">
        <f aca="false">LEFT(F15,3)&amp;TEXT(RIGHT(F15,2)+1,"#00")</f>
        <v>RXA08</v>
      </c>
      <c r="G17" s="34" t="n">
        <v>40</v>
      </c>
      <c r="H17" s="35" t="n">
        <v>1</v>
      </c>
      <c r="I17" s="35" t="s">
        <v>27</v>
      </c>
      <c r="J17" s="36" t="n">
        <f aca="false">J15+1</f>
        <v>8</v>
      </c>
      <c r="K17" s="37"/>
      <c r="L17" s="37"/>
    </row>
    <row r="18" customFormat="false" ht="14.4" hidden="false" customHeight="false" outlineLevel="0" collapsed="false">
      <c r="B18" s="33" t="s">
        <v>24</v>
      </c>
      <c r="C18" s="33" t="s">
        <v>25</v>
      </c>
      <c r="D18" s="33" t="n">
        <v>50</v>
      </c>
      <c r="E18" s="33"/>
      <c r="F18" s="33" t="str">
        <f aca="false">LEFT(F16,3)&amp;TEXT(RIGHT(F16,2)+1,"#00")</f>
        <v>TXA08</v>
      </c>
      <c r="G18" s="34" t="n">
        <v>40</v>
      </c>
      <c r="H18" s="35" t="n">
        <v>1</v>
      </c>
      <c r="I18" s="35" t="s">
        <v>27</v>
      </c>
      <c r="J18" s="36" t="n">
        <f aca="false">J16+1</f>
        <v>8</v>
      </c>
      <c r="K18" s="37"/>
      <c r="L18" s="37"/>
    </row>
    <row r="19" customFormat="false" ht="14.4" hidden="false" customHeight="false" outlineLevel="0" collapsed="false">
      <c r="B19" s="33" t="s">
        <v>24</v>
      </c>
      <c r="C19" s="33" t="s">
        <v>25</v>
      </c>
      <c r="D19" s="33" t="n">
        <v>50</v>
      </c>
      <c r="E19" s="33"/>
      <c r="F19" s="33" t="str">
        <f aca="false">LEFT(F17,3)&amp;TEXT(RIGHT(F17,2)+1,"#00")</f>
        <v>RXA09</v>
      </c>
      <c r="G19" s="34" t="n">
        <v>40</v>
      </c>
      <c r="H19" s="35" t="n">
        <v>1</v>
      </c>
      <c r="I19" s="35" t="s">
        <v>27</v>
      </c>
      <c r="J19" s="36" t="n">
        <f aca="false">J17+1</f>
        <v>9</v>
      </c>
      <c r="K19" s="43"/>
      <c r="L19" s="44"/>
    </row>
    <row r="20" customFormat="false" ht="14.4" hidden="false" customHeight="false" outlineLevel="0" collapsed="false">
      <c r="B20" s="33" t="s">
        <v>24</v>
      </c>
      <c r="C20" s="33" t="s">
        <v>25</v>
      </c>
      <c r="D20" s="33" t="n">
        <v>50</v>
      </c>
      <c r="E20" s="33"/>
      <c r="F20" s="33" t="str">
        <f aca="false">LEFT(F18,3)&amp;TEXT(RIGHT(F18,2)+1,"#00")</f>
        <v>TXA09</v>
      </c>
      <c r="G20" s="34" t="n">
        <v>40</v>
      </c>
      <c r="H20" s="35" t="n">
        <v>1</v>
      </c>
      <c r="I20" s="35" t="s">
        <v>27</v>
      </c>
      <c r="J20" s="36" t="n">
        <f aca="false">J18+1</f>
        <v>9</v>
      </c>
      <c r="K20" s="43"/>
      <c r="L20" s="44"/>
    </row>
    <row r="21" customFormat="false" ht="14.4" hidden="false" customHeight="false" outlineLevel="0" collapsed="false">
      <c r="B21" s="33" t="s">
        <v>24</v>
      </c>
      <c r="C21" s="33" t="s">
        <v>25</v>
      </c>
      <c r="D21" s="33" t="n">
        <v>50</v>
      </c>
      <c r="E21" s="33"/>
      <c r="F21" s="33" t="str">
        <f aca="false">LEFT(F19,3)&amp;TEXT(RIGHT(F19,2)+1,"#00")</f>
        <v>RXA10</v>
      </c>
      <c r="G21" s="34" t="n">
        <v>40</v>
      </c>
      <c r="H21" s="35" t="n">
        <v>1</v>
      </c>
      <c r="I21" s="35" t="s">
        <v>27</v>
      </c>
      <c r="J21" s="36" t="n">
        <f aca="false">J19+1</f>
        <v>10</v>
      </c>
      <c r="K21" s="43"/>
      <c r="L21" s="44"/>
    </row>
    <row r="22" customFormat="false" ht="14.4" hidden="false" customHeight="false" outlineLevel="0" collapsed="false">
      <c r="B22" s="33" t="s">
        <v>24</v>
      </c>
      <c r="C22" s="33" t="s">
        <v>25</v>
      </c>
      <c r="D22" s="33" t="n">
        <v>50</v>
      </c>
      <c r="E22" s="33"/>
      <c r="F22" s="33" t="str">
        <f aca="false">LEFT(F20,3)&amp;TEXT(RIGHT(F20,2)+1,"#00")</f>
        <v>TXA10</v>
      </c>
      <c r="G22" s="34" t="n">
        <v>40</v>
      </c>
      <c r="H22" s="35" t="n">
        <v>1</v>
      </c>
      <c r="I22" s="35" t="s">
        <v>27</v>
      </c>
      <c r="J22" s="36" t="n">
        <f aca="false">J20+1</f>
        <v>10</v>
      </c>
      <c r="K22" s="43"/>
      <c r="L22" s="44"/>
    </row>
    <row r="23" customFormat="false" ht="14.4" hidden="false" customHeight="false" outlineLevel="0" collapsed="false">
      <c r="B23" s="33" t="s">
        <v>24</v>
      </c>
      <c r="C23" s="33" t="s">
        <v>25</v>
      </c>
      <c r="D23" s="33" t="n">
        <v>50</v>
      </c>
      <c r="E23" s="33"/>
      <c r="F23" s="33" t="str">
        <f aca="false">LEFT(F21,3)&amp;TEXT(RIGHT(F21,2)+1,"#00")</f>
        <v>RXA11</v>
      </c>
      <c r="G23" s="34" t="n">
        <v>40</v>
      </c>
      <c r="H23" s="35" t="n">
        <v>1</v>
      </c>
      <c r="I23" s="35" t="s">
        <v>27</v>
      </c>
      <c r="J23" s="36" t="n">
        <f aca="false">J21+1</f>
        <v>11</v>
      </c>
      <c r="K23" s="43"/>
      <c r="L23" s="44"/>
    </row>
    <row r="24" customFormat="false" ht="14.4" hidden="false" customHeight="false" outlineLevel="0" collapsed="false">
      <c r="B24" s="33" t="s">
        <v>24</v>
      </c>
      <c r="C24" s="33" t="s">
        <v>25</v>
      </c>
      <c r="D24" s="33" t="n">
        <v>50</v>
      </c>
      <c r="E24" s="33"/>
      <c r="F24" s="33" t="str">
        <f aca="false">LEFT(F22,3)&amp;TEXT(RIGHT(F22,2)+1,"#00")</f>
        <v>TXA11</v>
      </c>
      <c r="G24" s="34" t="n">
        <v>40</v>
      </c>
      <c r="H24" s="35" t="n">
        <v>1</v>
      </c>
      <c r="I24" s="35" t="s">
        <v>27</v>
      </c>
      <c r="J24" s="36" t="n">
        <f aca="false">J22+1</f>
        <v>11</v>
      </c>
      <c r="K24" s="43"/>
      <c r="L24" s="44"/>
    </row>
    <row r="25" customFormat="false" ht="14.4" hidden="false" customHeight="false" outlineLevel="0" collapsed="false">
      <c r="B25" s="33" t="s">
        <v>24</v>
      </c>
      <c r="C25" s="33" t="s">
        <v>25</v>
      </c>
      <c r="D25" s="33" t="n">
        <v>50</v>
      </c>
      <c r="E25" s="33"/>
      <c r="F25" s="33" t="str">
        <f aca="false">LEFT(F23,3)&amp;TEXT(RIGHT(F23,2)+1,"#00")</f>
        <v>RXA12</v>
      </c>
      <c r="G25" s="34" t="n">
        <v>40</v>
      </c>
      <c r="H25" s="35" t="n">
        <v>1</v>
      </c>
      <c r="I25" s="35" t="s">
        <v>27</v>
      </c>
      <c r="J25" s="36" t="n">
        <f aca="false">J23+1</f>
        <v>12</v>
      </c>
      <c r="K25" s="37"/>
      <c r="L25" s="37"/>
    </row>
    <row r="26" customFormat="false" ht="14.7" hidden="false" customHeight="false" outlineLevel="0" collapsed="false">
      <c r="B26" s="41" t="s">
        <v>24</v>
      </c>
      <c r="C26" s="41" t="s">
        <v>25</v>
      </c>
      <c r="D26" s="41" t="n">
        <v>50</v>
      </c>
      <c r="E26" s="41"/>
      <c r="F26" s="41" t="str">
        <f aca="false">LEFT(F24,3)&amp;TEXT(RIGHT(F24,2)+1,"#00")</f>
        <v>TXA12</v>
      </c>
      <c r="G26" s="34" t="n">
        <v>40</v>
      </c>
      <c r="H26" s="35" t="n">
        <v>1</v>
      </c>
      <c r="I26" s="35" t="s">
        <v>27</v>
      </c>
      <c r="J26" s="36" t="n">
        <f aca="false">J24+1</f>
        <v>12</v>
      </c>
      <c r="K26" s="37"/>
      <c r="L26" s="37"/>
    </row>
    <row r="27" customFormat="false" ht="14.7" hidden="false" customHeight="false" outlineLevel="0" collapsed="false">
      <c r="B27" s="42" t="s">
        <v>24</v>
      </c>
      <c r="C27" s="42" t="s">
        <v>25</v>
      </c>
      <c r="D27" s="42" t="n">
        <v>50</v>
      </c>
      <c r="E27" s="42"/>
      <c r="F27" s="42" t="s">
        <v>42</v>
      </c>
      <c r="G27" s="34" t="n">
        <v>40</v>
      </c>
      <c r="H27" s="35" t="n">
        <v>1</v>
      </c>
      <c r="I27" s="35" t="s">
        <v>27</v>
      </c>
      <c r="J27" s="36" t="n">
        <f aca="false">J25+1</f>
        <v>13</v>
      </c>
      <c r="K27" s="37"/>
      <c r="L27" s="37"/>
    </row>
    <row r="28" customFormat="false" ht="14.4" hidden="false" customHeight="false" outlineLevel="0" collapsed="false">
      <c r="B28" s="45" t="s">
        <v>24</v>
      </c>
      <c r="C28" s="45" t="s">
        <v>25</v>
      </c>
      <c r="D28" s="45" t="n">
        <v>50</v>
      </c>
      <c r="E28" s="45"/>
      <c r="F28" s="45" t="str">
        <f aca="false">SUBSTITUTE(F27,"RX", "TX")</f>
        <v>TXB01</v>
      </c>
      <c r="G28" s="34" t="n">
        <v>40</v>
      </c>
      <c r="H28" s="35" t="n">
        <v>1</v>
      </c>
      <c r="I28" s="35" t="s">
        <v>27</v>
      </c>
      <c r="J28" s="36" t="n">
        <f aca="false">J26+1</f>
        <v>13</v>
      </c>
      <c r="K28" s="37"/>
      <c r="L28" s="37"/>
    </row>
    <row r="29" customFormat="false" ht="14.4" hidden="false" customHeight="false" outlineLevel="0" collapsed="false">
      <c r="B29" s="45" t="s">
        <v>24</v>
      </c>
      <c r="C29" s="45" t="s">
        <v>25</v>
      </c>
      <c r="D29" s="45" t="n">
        <v>50</v>
      </c>
      <c r="E29" s="45"/>
      <c r="F29" s="45" t="str">
        <f aca="false">LEFT(F27,3)&amp;TEXT(RIGHT(F27,2)+1,"#00")</f>
        <v>RXB02</v>
      </c>
      <c r="G29" s="34" t="n">
        <v>40</v>
      </c>
      <c r="H29" s="35" t="n">
        <v>1</v>
      </c>
      <c r="I29" s="35" t="s">
        <v>27</v>
      </c>
      <c r="J29" s="36" t="n">
        <f aca="false">J27+1</f>
        <v>14</v>
      </c>
      <c r="K29" s="43"/>
      <c r="L29" s="44"/>
    </row>
    <row r="30" customFormat="false" ht="14.4" hidden="false" customHeight="false" outlineLevel="0" collapsed="false">
      <c r="B30" s="45" t="s">
        <v>24</v>
      </c>
      <c r="C30" s="45" t="s">
        <v>25</v>
      </c>
      <c r="D30" s="45" t="n">
        <v>50</v>
      </c>
      <c r="E30" s="45"/>
      <c r="F30" s="45" t="str">
        <f aca="false">LEFT(F28,3)&amp;TEXT(RIGHT(F28,2)+1,"#00")</f>
        <v>TXB02</v>
      </c>
      <c r="G30" s="34" t="n">
        <v>40</v>
      </c>
      <c r="H30" s="35" t="n">
        <v>1</v>
      </c>
      <c r="I30" s="35" t="s">
        <v>27</v>
      </c>
      <c r="J30" s="36" t="n">
        <f aca="false">J28+1</f>
        <v>14</v>
      </c>
      <c r="K30" s="43"/>
      <c r="L30" s="44"/>
    </row>
    <row r="31" customFormat="false" ht="14.4" hidden="false" customHeight="false" outlineLevel="0" collapsed="false">
      <c r="B31" s="45" t="s">
        <v>24</v>
      </c>
      <c r="C31" s="45" t="s">
        <v>25</v>
      </c>
      <c r="D31" s="45" t="n">
        <v>50</v>
      </c>
      <c r="E31" s="45"/>
      <c r="F31" s="45" t="str">
        <f aca="false">LEFT(F29,3)&amp;TEXT(RIGHT(F29,2)+1,"#00")</f>
        <v>RXB03</v>
      </c>
      <c r="G31" s="34" t="n">
        <v>40</v>
      </c>
      <c r="H31" s="35" t="n">
        <v>1</v>
      </c>
      <c r="I31" s="35" t="s">
        <v>27</v>
      </c>
      <c r="J31" s="36" t="n">
        <f aca="false">J29+1</f>
        <v>15</v>
      </c>
      <c r="K31" s="43"/>
      <c r="L31" s="44"/>
    </row>
    <row r="32" customFormat="false" ht="14.4" hidden="false" customHeight="false" outlineLevel="0" collapsed="false">
      <c r="B32" s="45" t="s">
        <v>24</v>
      </c>
      <c r="C32" s="45" t="s">
        <v>25</v>
      </c>
      <c r="D32" s="45" t="n">
        <v>50</v>
      </c>
      <c r="E32" s="45"/>
      <c r="F32" s="45" t="str">
        <f aca="false">LEFT(F30,3)&amp;TEXT(RIGHT(F30,2)+1,"#00")</f>
        <v>TXB03</v>
      </c>
      <c r="G32" s="34" t="n">
        <v>40</v>
      </c>
      <c r="H32" s="35" t="n">
        <v>1</v>
      </c>
      <c r="I32" s="35" t="s">
        <v>27</v>
      </c>
      <c r="J32" s="36" t="n">
        <f aca="false">J30+1</f>
        <v>15</v>
      </c>
      <c r="K32" s="43"/>
      <c r="L32" s="44"/>
    </row>
    <row r="33" customFormat="false" ht="14.4" hidden="false" customHeight="false" outlineLevel="0" collapsed="false">
      <c r="B33" s="45" t="s">
        <v>24</v>
      </c>
      <c r="C33" s="45" t="s">
        <v>25</v>
      </c>
      <c r="D33" s="45" t="n">
        <v>50</v>
      </c>
      <c r="E33" s="45"/>
      <c r="F33" s="45" t="str">
        <f aca="false">LEFT(F31,3)&amp;TEXT(RIGHT(F31,2)+1,"#00")</f>
        <v>RXB04</v>
      </c>
      <c r="G33" s="34" t="n">
        <v>40</v>
      </c>
      <c r="H33" s="35" t="n">
        <v>1</v>
      </c>
      <c r="I33" s="35" t="s">
        <v>27</v>
      </c>
      <c r="J33" s="36" t="n">
        <f aca="false">J31+1</f>
        <v>16</v>
      </c>
      <c r="K33" s="43"/>
      <c r="L33" s="44"/>
    </row>
    <row r="34" customFormat="false" ht="14.4" hidden="false" customHeight="false" outlineLevel="0" collapsed="false">
      <c r="B34" s="45" t="s">
        <v>24</v>
      </c>
      <c r="C34" s="45" t="s">
        <v>25</v>
      </c>
      <c r="D34" s="45" t="n">
        <v>50</v>
      </c>
      <c r="E34" s="45"/>
      <c r="F34" s="45" t="str">
        <f aca="false">LEFT(F32,3)&amp;TEXT(RIGHT(F32,2)+1,"#00")</f>
        <v>TXB04</v>
      </c>
      <c r="G34" s="34" t="n">
        <v>40</v>
      </c>
      <c r="H34" s="35" t="n">
        <v>1</v>
      </c>
      <c r="I34" s="35" t="s">
        <v>27</v>
      </c>
      <c r="J34" s="36" t="n">
        <f aca="false">J32+1</f>
        <v>16</v>
      </c>
      <c r="K34" s="43"/>
      <c r="L34" s="44"/>
    </row>
    <row r="35" customFormat="false" ht="14.4" hidden="false" customHeight="false" outlineLevel="0" collapsed="false">
      <c r="B35" s="45" t="s">
        <v>24</v>
      </c>
      <c r="C35" s="45" t="s">
        <v>25</v>
      </c>
      <c r="D35" s="45" t="n">
        <v>50</v>
      </c>
      <c r="E35" s="45"/>
      <c r="F35" s="45" t="str">
        <f aca="false">LEFT(F33,3)&amp;TEXT(RIGHT(F33,2)+1,"#00")</f>
        <v>RXB05</v>
      </c>
      <c r="G35" s="34" t="n">
        <v>40</v>
      </c>
      <c r="H35" s="35" t="n">
        <v>1</v>
      </c>
      <c r="I35" s="35" t="s">
        <v>27</v>
      </c>
      <c r="J35" s="36" t="n">
        <f aca="false">J33+1</f>
        <v>17</v>
      </c>
      <c r="K35" s="38"/>
      <c r="L35" s="38"/>
    </row>
    <row r="36" customFormat="false" ht="14.4" hidden="false" customHeight="false" outlineLevel="0" collapsed="false">
      <c r="B36" s="45" t="s">
        <v>24</v>
      </c>
      <c r="C36" s="45" t="s">
        <v>25</v>
      </c>
      <c r="D36" s="45" t="n">
        <v>50</v>
      </c>
      <c r="E36" s="45"/>
      <c r="F36" s="45" t="str">
        <f aca="false">LEFT(F34,3)&amp;TEXT(RIGHT(F34,2)+1,"#00")</f>
        <v>TXB05</v>
      </c>
      <c r="G36" s="34" t="n">
        <v>40</v>
      </c>
      <c r="H36" s="35" t="n">
        <v>1</v>
      </c>
      <c r="I36" s="35" t="s">
        <v>27</v>
      </c>
      <c r="J36" s="36" t="n">
        <f aca="false">J34+1</f>
        <v>17</v>
      </c>
      <c r="K36" s="38"/>
      <c r="L36" s="38"/>
    </row>
    <row r="37" customFormat="false" ht="14.4" hidden="false" customHeight="false" outlineLevel="0" collapsed="false">
      <c r="B37" s="45" t="s">
        <v>24</v>
      </c>
      <c r="C37" s="45" t="s">
        <v>25</v>
      </c>
      <c r="D37" s="45" t="n">
        <v>50</v>
      </c>
      <c r="E37" s="45"/>
      <c r="F37" s="45" t="str">
        <f aca="false">LEFT(F35,3)&amp;TEXT(RIGHT(F35,2)+1,"#00")</f>
        <v>RXB06</v>
      </c>
      <c r="G37" s="34" t="n">
        <v>40</v>
      </c>
      <c r="H37" s="35" t="n">
        <v>1</v>
      </c>
      <c r="I37" s="35" t="s">
        <v>27</v>
      </c>
      <c r="J37" s="36" t="n">
        <f aca="false">J35+1</f>
        <v>18</v>
      </c>
      <c r="K37" s="38"/>
      <c r="L37" s="38"/>
    </row>
    <row r="38" customFormat="false" ht="14.4" hidden="false" customHeight="false" outlineLevel="0" collapsed="false">
      <c r="B38" s="45" t="s">
        <v>24</v>
      </c>
      <c r="C38" s="45" t="s">
        <v>25</v>
      </c>
      <c r="D38" s="45" t="n">
        <v>50</v>
      </c>
      <c r="E38" s="45"/>
      <c r="F38" s="45" t="str">
        <f aca="false">LEFT(F36,3)&amp;TEXT(RIGHT(F36,2)+1,"#00")</f>
        <v>TXB06</v>
      </c>
      <c r="G38" s="34" t="n">
        <v>40</v>
      </c>
      <c r="H38" s="35" t="n">
        <v>1</v>
      </c>
      <c r="I38" s="35" t="s">
        <v>27</v>
      </c>
      <c r="J38" s="36" t="n">
        <f aca="false">J36+1</f>
        <v>18</v>
      </c>
      <c r="K38" s="38"/>
      <c r="L38" s="38"/>
    </row>
    <row r="39" customFormat="false" ht="14.4" hidden="false" customHeight="false" outlineLevel="0" collapsed="false">
      <c r="B39" s="45" t="s">
        <v>24</v>
      </c>
      <c r="C39" s="45" t="s">
        <v>25</v>
      </c>
      <c r="D39" s="45" t="n">
        <v>50</v>
      </c>
      <c r="E39" s="45"/>
      <c r="F39" s="45" t="str">
        <f aca="false">LEFT(F37,3)&amp;TEXT(RIGHT(F37,2)+1,"#00")</f>
        <v>RXB07</v>
      </c>
      <c r="G39" s="34" t="n">
        <v>40</v>
      </c>
      <c r="H39" s="35" t="n">
        <v>1</v>
      </c>
      <c r="I39" s="35" t="s">
        <v>27</v>
      </c>
      <c r="J39" s="36" t="n">
        <f aca="false">J37+1</f>
        <v>19</v>
      </c>
      <c r="K39" s="38"/>
      <c r="L39" s="38"/>
    </row>
    <row r="40" customFormat="false" ht="14.4" hidden="false" customHeight="false" outlineLevel="0" collapsed="false">
      <c r="B40" s="45" t="s">
        <v>24</v>
      </c>
      <c r="C40" s="45" t="s">
        <v>25</v>
      </c>
      <c r="D40" s="45" t="n">
        <v>50</v>
      </c>
      <c r="E40" s="45"/>
      <c r="F40" s="45" t="str">
        <f aca="false">LEFT(F38,3)&amp;TEXT(RIGHT(F38,2)+1,"#00")</f>
        <v>TXB07</v>
      </c>
      <c r="G40" s="34" t="n">
        <v>40</v>
      </c>
      <c r="H40" s="35" t="n">
        <v>1</v>
      </c>
      <c r="I40" s="35" t="s">
        <v>27</v>
      </c>
      <c r="J40" s="36" t="n">
        <f aca="false">J38+1</f>
        <v>19</v>
      </c>
      <c r="K40" s="38"/>
      <c r="L40" s="38"/>
    </row>
    <row r="41" customFormat="false" ht="14.4" hidden="false" customHeight="false" outlineLevel="0" collapsed="false">
      <c r="B41" s="45" t="s">
        <v>24</v>
      </c>
      <c r="C41" s="45" t="s">
        <v>25</v>
      </c>
      <c r="D41" s="45" t="n">
        <v>50</v>
      </c>
      <c r="E41" s="45"/>
      <c r="F41" s="45" t="str">
        <f aca="false">LEFT(F39,3)&amp;TEXT(RIGHT(F39,2)+1,"#00")</f>
        <v>RXB08</v>
      </c>
      <c r="G41" s="34" t="n">
        <v>40</v>
      </c>
      <c r="H41" s="35" t="n">
        <v>1</v>
      </c>
      <c r="I41" s="35" t="s">
        <v>27</v>
      </c>
      <c r="J41" s="36" t="n">
        <f aca="false">J39+1</f>
        <v>20</v>
      </c>
      <c r="K41" s="80"/>
      <c r="L41" s="38"/>
    </row>
    <row r="42" customFormat="false" ht="14.4" hidden="false" customHeight="false" outlineLevel="0" collapsed="false">
      <c r="B42" s="45" t="s">
        <v>24</v>
      </c>
      <c r="C42" s="45" t="s">
        <v>25</v>
      </c>
      <c r="D42" s="45" t="n">
        <v>50</v>
      </c>
      <c r="E42" s="45"/>
      <c r="F42" s="45" t="str">
        <f aca="false">LEFT(F40,3)&amp;TEXT(RIGHT(F40,2)+1,"#00")</f>
        <v>TXB08</v>
      </c>
      <c r="G42" s="34" t="n">
        <v>40</v>
      </c>
      <c r="H42" s="35" t="n">
        <v>1</v>
      </c>
      <c r="I42" s="35" t="s">
        <v>27</v>
      </c>
      <c r="J42" s="36" t="n">
        <f aca="false">J40+1</f>
        <v>20</v>
      </c>
      <c r="K42" s="37"/>
      <c r="L42" s="38"/>
    </row>
    <row r="43" customFormat="false" ht="14.4" hidden="false" customHeight="false" outlineLevel="0" collapsed="false">
      <c r="B43" s="45" t="s">
        <v>24</v>
      </c>
      <c r="C43" s="45" t="s">
        <v>25</v>
      </c>
      <c r="D43" s="45" t="n">
        <v>50</v>
      </c>
      <c r="E43" s="45"/>
      <c r="F43" s="45" t="str">
        <f aca="false">LEFT(F41,3)&amp;TEXT(RIGHT(F41,2)+1,"#00")</f>
        <v>RXB09</v>
      </c>
      <c r="G43" s="34" t="n">
        <v>40</v>
      </c>
      <c r="H43" s="35" t="n">
        <v>1</v>
      </c>
      <c r="I43" s="35" t="s">
        <v>27</v>
      </c>
      <c r="J43" s="36" t="n">
        <f aca="false">J41+1</f>
        <v>21</v>
      </c>
      <c r="L43" s="38"/>
    </row>
    <row r="44" customFormat="false" ht="14.4" hidden="false" customHeight="false" outlineLevel="0" collapsed="false">
      <c r="B44" s="45" t="s">
        <v>24</v>
      </c>
      <c r="C44" s="45" t="s">
        <v>25</v>
      </c>
      <c r="D44" s="45" t="n">
        <v>50</v>
      </c>
      <c r="E44" s="45"/>
      <c r="F44" s="45" t="str">
        <f aca="false">LEFT(F42,3)&amp;TEXT(RIGHT(F42,2)+1,"#00")</f>
        <v>TXB09</v>
      </c>
      <c r="G44" s="34" t="n">
        <v>40</v>
      </c>
      <c r="H44" s="35" t="n">
        <v>1</v>
      </c>
      <c r="I44" s="35" t="s">
        <v>27</v>
      </c>
      <c r="J44" s="36" t="n">
        <f aca="false">J42+1</f>
        <v>21</v>
      </c>
      <c r="K44" s="37"/>
      <c r="L44" s="38"/>
    </row>
    <row r="45" customFormat="false" ht="14.4" hidden="false" customHeight="false" outlineLevel="0" collapsed="false">
      <c r="B45" s="45" t="s">
        <v>24</v>
      </c>
      <c r="C45" s="45" t="s">
        <v>25</v>
      </c>
      <c r="D45" s="45" t="n">
        <v>50</v>
      </c>
      <c r="E45" s="45"/>
      <c r="F45" s="45" t="str">
        <f aca="false">LEFT(F43,3)&amp;TEXT(RIGHT(F43,2)+1,"#00")</f>
        <v>RXB10</v>
      </c>
      <c r="G45" s="34" t="n">
        <v>40</v>
      </c>
      <c r="H45" s="35" t="n">
        <v>1</v>
      </c>
      <c r="I45" s="35" t="s">
        <v>27</v>
      </c>
      <c r="J45" s="36" t="n">
        <f aca="false">J43+1</f>
        <v>22</v>
      </c>
      <c r="L45" s="38"/>
    </row>
    <row r="46" customFormat="false" ht="14.4" hidden="false" customHeight="false" outlineLevel="0" collapsed="false">
      <c r="B46" s="45" t="s">
        <v>24</v>
      </c>
      <c r="C46" s="45" t="s">
        <v>25</v>
      </c>
      <c r="D46" s="45" t="n">
        <v>50</v>
      </c>
      <c r="E46" s="45"/>
      <c r="F46" s="45" t="str">
        <f aca="false">LEFT(F44,3)&amp;TEXT(RIGHT(F44,2)+1,"#00")</f>
        <v>TXB10</v>
      </c>
      <c r="G46" s="34" t="n">
        <v>40</v>
      </c>
      <c r="H46" s="35" t="n">
        <v>1</v>
      </c>
      <c r="I46" s="35" t="s">
        <v>27</v>
      </c>
      <c r="J46" s="36" t="n">
        <f aca="false">J44+1</f>
        <v>22</v>
      </c>
      <c r="K46" s="37"/>
      <c r="L46" s="38"/>
    </row>
    <row r="47" customFormat="false" ht="14.4" hidden="false" customHeight="false" outlineLevel="0" collapsed="false">
      <c r="B47" s="45" t="s">
        <v>24</v>
      </c>
      <c r="C47" s="45" t="s">
        <v>25</v>
      </c>
      <c r="D47" s="45" t="n">
        <v>50</v>
      </c>
      <c r="E47" s="45"/>
      <c r="F47" s="45" t="str">
        <f aca="false">LEFT(F45,3)&amp;TEXT(RIGHT(F45,2)+1,"#00")</f>
        <v>RXB11</v>
      </c>
      <c r="G47" s="34" t="n">
        <v>40</v>
      </c>
      <c r="H47" s="35" t="n">
        <v>1</v>
      </c>
      <c r="I47" s="35" t="s">
        <v>27</v>
      </c>
      <c r="J47" s="36" t="n">
        <f aca="false">J45+1</f>
        <v>23</v>
      </c>
      <c r="K47" s="37"/>
      <c r="L47" s="38"/>
    </row>
    <row r="48" customFormat="false" ht="14.4" hidden="false" customHeight="false" outlineLevel="0" collapsed="false">
      <c r="B48" s="45" t="s">
        <v>24</v>
      </c>
      <c r="C48" s="45" t="s">
        <v>25</v>
      </c>
      <c r="D48" s="45" t="n">
        <v>50</v>
      </c>
      <c r="E48" s="45"/>
      <c r="F48" s="45" t="str">
        <f aca="false">LEFT(F46,3)&amp;TEXT(RIGHT(F46,2)+1,"#00")</f>
        <v>TXB11</v>
      </c>
      <c r="G48" s="34" t="n">
        <v>40</v>
      </c>
      <c r="H48" s="35" t="n">
        <v>1</v>
      </c>
      <c r="I48" s="35" t="s">
        <v>27</v>
      </c>
      <c r="J48" s="36" t="n">
        <f aca="false">J46+1</f>
        <v>23</v>
      </c>
      <c r="K48" s="37"/>
      <c r="L48" s="38"/>
    </row>
    <row r="49" customFormat="false" ht="14.4" hidden="false" customHeight="false" outlineLevel="0" collapsed="false">
      <c r="B49" s="45" t="s">
        <v>24</v>
      </c>
      <c r="C49" s="45" t="s">
        <v>25</v>
      </c>
      <c r="D49" s="45" t="n">
        <v>50</v>
      </c>
      <c r="E49" s="45"/>
      <c r="F49" s="45" t="str">
        <f aca="false">LEFT(F47,3)&amp;TEXT(RIGHT(F47,2)+1,"#00")</f>
        <v>RXB12</v>
      </c>
      <c r="G49" s="34" t="n">
        <v>40</v>
      </c>
      <c r="H49" s="35" t="n">
        <v>1</v>
      </c>
      <c r="I49" s="35" t="s">
        <v>27</v>
      </c>
      <c r="J49" s="36" t="n">
        <f aca="false">J47+1</f>
        <v>24</v>
      </c>
      <c r="K49" s="81" t="s">
        <v>105</v>
      </c>
      <c r="L49" s="38" t="s">
        <v>121</v>
      </c>
    </row>
    <row r="50" customFormat="false" ht="14.7" hidden="false" customHeight="false" outlineLevel="0" collapsed="false">
      <c r="B50" s="46" t="s">
        <v>24</v>
      </c>
      <c r="C50" s="46" t="s">
        <v>25</v>
      </c>
      <c r="D50" s="46" t="n">
        <v>50</v>
      </c>
      <c r="E50" s="46"/>
      <c r="F50" s="46" t="str">
        <f aca="false">LEFT(F48,3)&amp;TEXT(RIGHT(F48,2)+1,"#00")</f>
        <v>TXB12</v>
      </c>
      <c r="G50" s="47" t="n">
        <v>40</v>
      </c>
      <c r="H50" s="48" t="n">
        <v>1</v>
      </c>
      <c r="I50" s="48" t="s">
        <v>27</v>
      </c>
      <c r="J50" s="49" t="n">
        <f aca="false">J48+1</f>
        <v>24</v>
      </c>
      <c r="K50" s="82" t="s">
        <v>106</v>
      </c>
      <c r="L50" s="49" t="s">
        <v>121</v>
      </c>
    </row>
    <row r="51" customFormat="false" ht="14.7" hidden="false" customHeight="false" outlineLevel="0" collapsed="false">
      <c r="B51" s="51" t="s">
        <v>45</v>
      </c>
      <c r="C51" s="51" t="s">
        <v>46</v>
      </c>
      <c r="D51" s="51"/>
      <c r="E51" s="51"/>
      <c r="F51" s="51" t="s">
        <v>1</v>
      </c>
      <c r="G51" s="29" t="n">
        <v>38</v>
      </c>
      <c r="H51" s="30" t="n">
        <v>1</v>
      </c>
      <c r="I51" s="30" t="s">
        <v>27</v>
      </c>
      <c r="J51" s="31" t="n">
        <v>1</v>
      </c>
      <c r="K51" s="72" t="s">
        <v>102</v>
      </c>
      <c r="L51" s="38" t="s">
        <v>103</v>
      </c>
    </row>
    <row r="52" customFormat="false" ht="14.4" hidden="false" customHeight="false" outlineLevel="0" collapsed="false">
      <c r="B52" s="53" t="s">
        <v>45</v>
      </c>
      <c r="C52" s="53" t="s">
        <v>46</v>
      </c>
      <c r="D52" s="53"/>
      <c r="E52" s="53"/>
      <c r="F52" s="53" t="str">
        <f aca="false">SUBSTITUTE(F51,"RX", "TX")</f>
        <v>TXA12</v>
      </c>
      <c r="G52" s="34" t="n">
        <v>38</v>
      </c>
      <c r="H52" s="35" t="n">
        <v>1</v>
      </c>
      <c r="I52" s="35" t="s">
        <v>27</v>
      </c>
      <c r="J52" s="36" t="n">
        <v>1</v>
      </c>
      <c r="K52" s="72" t="s">
        <v>104</v>
      </c>
      <c r="L52" s="38" t="s">
        <v>103</v>
      </c>
    </row>
    <row r="53" customFormat="false" ht="14.4" hidden="false" customHeight="false" outlineLevel="0" collapsed="false">
      <c r="B53" s="53" t="s">
        <v>45</v>
      </c>
      <c r="C53" s="53" t="s">
        <v>46</v>
      </c>
      <c r="D53" s="53"/>
      <c r="E53" s="53"/>
      <c r="F53" s="53" t="str">
        <f aca="false">LEFT(F51,3)&amp;TEXT(RIGHT(F51,2)-1,"#00")</f>
        <v>RXA11</v>
      </c>
      <c r="G53" s="34" t="n">
        <v>38</v>
      </c>
      <c r="H53" s="35" t="n">
        <v>1</v>
      </c>
      <c r="I53" s="35" t="s">
        <v>27</v>
      </c>
      <c r="J53" s="36" t="n">
        <f aca="false">J51+1</f>
        <v>2</v>
      </c>
      <c r="K53" s="52"/>
      <c r="L53" s="52"/>
    </row>
    <row r="54" customFormat="false" ht="14.4" hidden="false" customHeight="false" outlineLevel="0" collapsed="false">
      <c r="B54" s="53" t="s">
        <v>45</v>
      </c>
      <c r="C54" s="53" t="s">
        <v>46</v>
      </c>
      <c r="D54" s="53"/>
      <c r="E54" s="53"/>
      <c r="F54" s="53" t="str">
        <f aca="false">LEFT(F52,3)&amp;TEXT(RIGHT(F52,2)-1,"#00")</f>
        <v>TXA11</v>
      </c>
      <c r="G54" s="34" t="n">
        <v>38</v>
      </c>
      <c r="H54" s="35" t="n">
        <v>1</v>
      </c>
      <c r="I54" s="35" t="s">
        <v>27</v>
      </c>
      <c r="J54" s="36" t="n">
        <f aca="false">J52+1</f>
        <v>2</v>
      </c>
      <c r="K54" s="38"/>
      <c r="L54" s="38"/>
    </row>
    <row r="55" customFormat="false" ht="14.4" hidden="false" customHeight="false" outlineLevel="0" collapsed="false">
      <c r="B55" s="53" t="s">
        <v>45</v>
      </c>
      <c r="C55" s="53" t="s">
        <v>46</v>
      </c>
      <c r="D55" s="53"/>
      <c r="E55" s="53"/>
      <c r="F55" s="53" t="str">
        <f aca="false">LEFT(F53,3)&amp;TEXT(RIGHT(F53,2)-1,"#00")</f>
        <v>RXA10</v>
      </c>
      <c r="G55" s="34" t="n">
        <v>38</v>
      </c>
      <c r="H55" s="35" t="n">
        <v>1</v>
      </c>
      <c r="I55" s="35" t="s">
        <v>27</v>
      </c>
      <c r="J55" s="36" t="n">
        <f aca="false">J53+1</f>
        <v>3</v>
      </c>
      <c r="K55" s="38"/>
      <c r="L55" s="38"/>
    </row>
    <row r="56" customFormat="false" ht="14.4" hidden="false" customHeight="false" outlineLevel="0" collapsed="false">
      <c r="B56" s="53" t="s">
        <v>45</v>
      </c>
      <c r="C56" s="53" t="s">
        <v>46</v>
      </c>
      <c r="D56" s="53"/>
      <c r="E56" s="53"/>
      <c r="F56" s="53" t="str">
        <f aca="false">LEFT(F54,3)&amp;TEXT(RIGHT(F54,2)-1,"#00")</f>
        <v>TXA10</v>
      </c>
      <c r="G56" s="34" t="n">
        <v>38</v>
      </c>
      <c r="H56" s="35" t="n">
        <v>1</v>
      </c>
      <c r="I56" s="35" t="s">
        <v>27</v>
      </c>
      <c r="J56" s="36" t="n">
        <f aca="false">J54+1</f>
        <v>3</v>
      </c>
      <c r="K56" s="38"/>
      <c r="L56" s="38"/>
    </row>
    <row r="57" customFormat="false" ht="14.4" hidden="false" customHeight="false" outlineLevel="0" collapsed="false">
      <c r="B57" s="53" t="s">
        <v>45</v>
      </c>
      <c r="C57" s="53" t="s">
        <v>46</v>
      </c>
      <c r="D57" s="53"/>
      <c r="E57" s="53"/>
      <c r="F57" s="53" t="str">
        <f aca="false">LEFT(F55,3)&amp;TEXT(RIGHT(F55,2)-1,"#00")</f>
        <v>RXA09</v>
      </c>
      <c r="G57" s="34" t="n">
        <v>38</v>
      </c>
      <c r="H57" s="35" t="n">
        <v>1</v>
      </c>
      <c r="I57" s="35" t="s">
        <v>27</v>
      </c>
      <c r="J57" s="36" t="n">
        <f aca="false">J55+1</f>
        <v>4</v>
      </c>
      <c r="K57" s="38"/>
      <c r="L57" s="38"/>
    </row>
    <row r="58" customFormat="false" ht="14.4" hidden="false" customHeight="false" outlineLevel="0" collapsed="false">
      <c r="B58" s="53" t="s">
        <v>45</v>
      </c>
      <c r="C58" s="53" t="s">
        <v>46</v>
      </c>
      <c r="D58" s="53"/>
      <c r="E58" s="53"/>
      <c r="F58" s="53" t="str">
        <f aca="false">LEFT(F56,3)&amp;TEXT(RIGHT(F56,2)-1,"#00")</f>
        <v>TXA09</v>
      </c>
      <c r="G58" s="34" t="n">
        <v>38</v>
      </c>
      <c r="H58" s="35" t="n">
        <v>1</v>
      </c>
      <c r="I58" s="35" t="s">
        <v>27</v>
      </c>
      <c r="J58" s="36" t="n">
        <f aca="false">J56+1</f>
        <v>4</v>
      </c>
      <c r="K58" s="38"/>
      <c r="L58" s="38"/>
    </row>
    <row r="59" customFormat="false" ht="14.4" hidden="false" customHeight="false" outlineLevel="0" collapsed="false">
      <c r="B59" s="53" t="s">
        <v>45</v>
      </c>
      <c r="C59" s="53" t="s">
        <v>46</v>
      </c>
      <c r="D59" s="53"/>
      <c r="E59" s="53"/>
      <c r="F59" s="53" t="str">
        <f aca="false">LEFT(F57,3)&amp;TEXT(RIGHT(F57,2)-1,"#00")</f>
        <v>RXA08</v>
      </c>
      <c r="G59" s="34" t="n">
        <v>38</v>
      </c>
      <c r="H59" s="35" t="n">
        <v>1</v>
      </c>
      <c r="I59" s="35" t="s">
        <v>27</v>
      </c>
      <c r="J59" s="36" t="n">
        <f aca="false">J57+1</f>
        <v>5</v>
      </c>
      <c r="K59" s="38"/>
      <c r="L59" s="38"/>
    </row>
    <row r="60" customFormat="false" ht="14.4" hidden="false" customHeight="false" outlineLevel="0" collapsed="false">
      <c r="B60" s="53" t="s">
        <v>45</v>
      </c>
      <c r="C60" s="53" t="s">
        <v>46</v>
      </c>
      <c r="D60" s="53"/>
      <c r="E60" s="53"/>
      <c r="F60" s="53" t="str">
        <f aca="false">LEFT(F58,3)&amp;TEXT(RIGHT(F58,2)-1,"#00")</f>
        <v>TXA08</v>
      </c>
      <c r="G60" s="34" t="n">
        <v>38</v>
      </c>
      <c r="H60" s="35" t="n">
        <v>1</v>
      </c>
      <c r="I60" s="35" t="s">
        <v>27</v>
      </c>
      <c r="J60" s="36" t="n">
        <f aca="false">J58+1</f>
        <v>5</v>
      </c>
      <c r="K60" s="38"/>
      <c r="L60" s="38"/>
    </row>
    <row r="61" customFormat="false" ht="14.4" hidden="false" customHeight="false" outlineLevel="0" collapsed="false">
      <c r="B61" s="53" t="s">
        <v>45</v>
      </c>
      <c r="C61" s="53" t="s">
        <v>46</v>
      </c>
      <c r="D61" s="53"/>
      <c r="E61" s="53"/>
      <c r="F61" s="53" t="str">
        <f aca="false">LEFT(F59,3)&amp;TEXT(RIGHT(F59,2)-1,"#00")</f>
        <v>RXA07</v>
      </c>
      <c r="G61" s="34" t="n">
        <v>38</v>
      </c>
      <c r="H61" s="35" t="n">
        <v>1</v>
      </c>
      <c r="I61" s="35" t="s">
        <v>27</v>
      </c>
      <c r="J61" s="36" t="n">
        <f aca="false">J59+1</f>
        <v>6</v>
      </c>
      <c r="K61" s="38"/>
      <c r="L61" s="38"/>
    </row>
    <row r="62" customFormat="false" ht="14.4" hidden="false" customHeight="false" outlineLevel="0" collapsed="false">
      <c r="B62" s="53" t="s">
        <v>45</v>
      </c>
      <c r="C62" s="53" t="s">
        <v>46</v>
      </c>
      <c r="D62" s="53"/>
      <c r="E62" s="53"/>
      <c r="F62" s="53" t="str">
        <f aca="false">LEFT(F60,3)&amp;TEXT(RIGHT(F60,2)-1,"#00")</f>
        <v>TXA07</v>
      </c>
      <c r="G62" s="34" t="n">
        <v>38</v>
      </c>
      <c r="H62" s="35" t="n">
        <v>1</v>
      </c>
      <c r="I62" s="35" t="s">
        <v>27</v>
      </c>
      <c r="J62" s="36" t="n">
        <f aca="false">J60+1</f>
        <v>6</v>
      </c>
      <c r="K62" s="38"/>
      <c r="L62" s="38"/>
    </row>
    <row r="63" customFormat="false" ht="14.4" hidden="false" customHeight="false" outlineLevel="0" collapsed="false">
      <c r="B63" s="53" t="s">
        <v>45</v>
      </c>
      <c r="C63" s="53" t="s">
        <v>46</v>
      </c>
      <c r="D63" s="53"/>
      <c r="E63" s="53"/>
      <c r="F63" s="53" t="str">
        <f aca="false">LEFT(F61,3)&amp;TEXT(RIGHT(F61,2)-1,"#00")</f>
        <v>RXA06</v>
      </c>
      <c r="G63" s="34" t="n">
        <v>38</v>
      </c>
      <c r="H63" s="35" t="n">
        <v>1</v>
      </c>
      <c r="I63" s="35" t="s">
        <v>27</v>
      </c>
      <c r="J63" s="36" t="n">
        <f aca="false">J61+1</f>
        <v>7</v>
      </c>
      <c r="K63" s="38"/>
      <c r="L63" s="37"/>
    </row>
    <row r="64" customFormat="false" ht="14.4" hidden="false" customHeight="false" outlineLevel="0" collapsed="false">
      <c r="B64" s="53" t="s">
        <v>45</v>
      </c>
      <c r="C64" s="53" t="s">
        <v>46</v>
      </c>
      <c r="D64" s="53"/>
      <c r="E64" s="53"/>
      <c r="F64" s="53" t="str">
        <f aca="false">LEFT(F62,3)&amp;TEXT(RIGHT(F62,2)-1,"#00")</f>
        <v>TXA06</v>
      </c>
      <c r="G64" s="34" t="n">
        <v>38</v>
      </c>
      <c r="H64" s="35" t="n">
        <v>1</v>
      </c>
      <c r="I64" s="35" t="s">
        <v>27</v>
      </c>
      <c r="J64" s="36" t="n">
        <f aca="false">J62+1</f>
        <v>7</v>
      </c>
      <c r="K64" s="38"/>
      <c r="L64" s="37"/>
    </row>
    <row r="65" customFormat="false" ht="14.4" hidden="false" customHeight="false" outlineLevel="0" collapsed="false">
      <c r="B65" s="53" t="s">
        <v>45</v>
      </c>
      <c r="C65" s="53" t="s">
        <v>46</v>
      </c>
      <c r="D65" s="53"/>
      <c r="E65" s="53"/>
      <c r="F65" s="53" t="str">
        <f aca="false">LEFT(F63,3)&amp;TEXT(RIGHT(F63,2)-1,"#00")</f>
        <v>RXA05</v>
      </c>
      <c r="G65" s="34" t="n">
        <v>38</v>
      </c>
      <c r="H65" s="35" t="n">
        <v>1</v>
      </c>
      <c r="I65" s="35" t="s">
        <v>27</v>
      </c>
      <c r="J65" s="36" t="n">
        <f aca="false">J63+1</f>
        <v>8</v>
      </c>
      <c r="K65" s="38"/>
      <c r="L65" s="37"/>
    </row>
    <row r="66" customFormat="false" ht="14.4" hidden="false" customHeight="false" outlineLevel="0" collapsed="false">
      <c r="B66" s="53" t="s">
        <v>45</v>
      </c>
      <c r="C66" s="53" t="s">
        <v>46</v>
      </c>
      <c r="D66" s="53"/>
      <c r="E66" s="53"/>
      <c r="F66" s="53" t="str">
        <f aca="false">LEFT(F64,3)&amp;TEXT(RIGHT(F64,2)-1,"#00")</f>
        <v>TXA05</v>
      </c>
      <c r="G66" s="34" t="n">
        <v>38</v>
      </c>
      <c r="H66" s="35" t="n">
        <v>1</v>
      </c>
      <c r="I66" s="35" t="s">
        <v>27</v>
      </c>
      <c r="J66" s="36" t="n">
        <f aca="false">J64+1</f>
        <v>8</v>
      </c>
      <c r="K66" s="38"/>
      <c r="L66" s="37"/>
    </row>
    <row r="67" customFormat="false" ht="14.4" hidden="false" customHeight="false" outlineLevel="0" collapsed="false">
      <c r="B67" s="53" t="s">
        <v>45</v>
      </c>
      <c r="C67" s="53" t="s">
        <v>46</v>
      </c>
      <c r="D67" s="53"/>
      <c r="E67" s="53"/>
      <c r="F67" s="53" t="str">
        <f aca="false">LEFT(F65,3)&amp;TEXT(RIGHT(F65,2)-1,"#00")</f>
        <v>RXA04</v>
      </c>
      <c r="G67" s="34" t="n">
        <v>38</v>
      </c>
      <c r="H67" s="35" t="n">
        <v>1</v>
      </c>
      <c r="I67" s="35" t="s">
        <v>27</v>
      </c>
      <c r="J67" s="36" t="n">
        <f aca="false">J65+1</f>
        <v>9</v>
      </c>
      <c r="K67" s="38"/>
      <c r="L67" s="37"/>
    </row>
    <row r="68" customFormat="false" ht="14.4" hidden="false" customHeight="false" outlineLevel="0" collapsed="false">
      <c r="B68" s="53" t="s">
        <v>45</v>
      </c>
      <c r="C68" s="53" t="s">
        <v>46</v>
      </c>
      <c r="D68" s="53"/>
      <c r="E68" s="53"/>
      <c r="F68" s="53" t="str">
        <f aca="false">LEFT(F66,3)&amp;TEXT(RIGHT(F66,2)-1,"#00")</f>
        <v>TXA04</v>
      </c>
      <c r="G68" s="34" t="n">
        <v>38</v>
      </c>
      <c r="H68" s="35" t="n">
        <v>1</v>
      </c>
      <c r="I68" s="35" t="s">
        <v>27</v>
      </c>
      <c r="J68" s="36" t="n">
        <f aca="false">J66+1</f>
        <v>9</v>
      </c>
      <c r="K68" s="38"/>
      <c r="L68" s="37"/>
    </row>
    <row r="69" customFormat="false" ht="14.4" hidden="false" customHeight="false" outlineLevel="0" collapsed="false">
      <c r="B69" s="53" t="s">
        <v>45</v>
      </c>
      <c r="C69" s="53" t="s">
        <v>46</v>
      </c>
      <c r="D69" s="53"/>
      <c r="E69" s="53"/>
      <c r="F69" s="53" t="str">
        <f aca="false">LEFT(F67,3)&amp;TEXT(RIGHT(F67,2)-1,"#00")</f>
        <v>RXA03</v>
      </c>
      <c r="G69" s="34" t="n">
        <v>38</v>
      </c>
      <c r="H69" s="35" t="n">
        <v>1</v>
      </c>
      <c r="I69" s="35" t="s">
        <v>27</v>
      </c>
      <c r="J69" s="36" t="n">
        <f aca="false">J67+1</f>
        <v>10</v>
      </c>
      <c r="K69" s="38"/>
      <c r="L69" s="37"/>
    </row>
    <row r="70" customFormat="false" ht="14.4" hidden="false" customHeight="false" outlineLevel="0" collapsed="false">
      <c r="B70" s="53" t="s">
        <v>45</v>
      </c>
      <c r="C70" s="53" t="s">
        <v>46</v>
      </c>
      <c r="D70" s="53"/>
      <c r="E70" s="53"/>
      <c r="F70" s="53" t="str">
        <f aca="false">LEFT(F68,3)&amp;TEXT(RIGHT(F68,2)-1,"#00")</f>
        <v>TXA03</v>
      </c>
      <c r="G70" s="34" t="n">
        <v>38</v>
      </c>
      <c r="H70" s="35" t="n">
        <v>1</v>
      </c>
      <c r="I70" s="35" t="s">
        <v>27</v>
      </c>
      <c r="J70" s="36" t="n">
        <f aca="false">J68+1</f>
        <v>10</v>
      </c>
      <c r="K70" s="38"/>
      <c r="L70" s="37"/>
    </row>
    <row r="71" customFormat="false" ht="14.4" hidden="false" customHeight="false" outlineLevel="0" collapsed="false">
      <c r="B71" s="53" t="s">
        <v>45</v>
      </c>
      <c r="C71" s="53" t="s">
        <v>46</v>
      </c>
      <c r="D71" s="53"/>
      <c r="E71" s="53"/>
      <c r="F71" s="53" t="str">
        <f aca="false">LEFT(F69,3)&amp;TEXT(RIGHT(F69,2)-1,"#00")</f>
        <v>RXA02</v>
      </c>
      <c r="G71" s="34" t="n">
        <v>38</v>
      </c>
      <c r="H71" s="35" t="n">
        <v>1</v>
      </c>
      <c r="I71" s="35" t="s">
        <v>27</v>
      </c>
      <c r="J71" s="36" t="n">
        <f aca="false">J69+1</f>
        <v>11</v>
      </c>
      <c r="K71" s="38"/>
      <c r="L71" s="44"/>
    </row>
    <row r="72" customFormat="false" ht="14.4" hidden="false" customHeight="false" outlineLevel="0" collapsed="false">
      <c r="B72" s="53" t="s">
        <v>45</v>
      </c>
      <c r="C72" s="53" t="s">
        <v>46</v>
      </c>
      <c r="D72" s="53"/>
      <c r="E72" s="53"/>
      <c r="F72" s="53" t="str">
        <f aca="false">LEFT(F70,3)&amp;TEXT(RIGHT(F70,2)-1,"#00")</f>
        <v>TXA02</v>
      </c>
      <c r="G72" s="34" t="n">
        <v>38</v>
      </c>
      <c r="H72" s="35" t="n">
        <v>1</v>
      </c>
      <c r="I72" s="35" t="s">
        <v>27</v>
      </c>
      <c r="J72" s="36" t="n">
        <f aca="false">J70+1</f>
        <v>11</v>
      </c>
      <c r="K72" s="38"/>
      <c r="L72" s="44"/>
    </row>
    <row r="73" customFormat="false" ht="14.4" hidden="false" customHeight="false" outlineLevel="0" collapsed="false">
      <c r="B73" s="53" t="s">
        <v>45</v>
      </c>
      <c r="C73" s="53" t="s">
        <v>46</v>
      </c>
      <c r="D73" s="53"/>
      <c r="E73" s="53"/>
      <c r="F73" s="53" t="str">
        <f aca="false">LEFT(F71,3)&amp;TEXT(RIGHT(F71,2)-1,"#00")</f>
        <v>RXA01</v>
      </c>
      <c r="G73" s="34" t="n">
        <v>38</v>
      </c>
      <c r="H73" s="35" t="n">
        <v>1</v>
      </c>
      <c r="I73" s="35" t="s">
        <v>27</v>
      </c>
      <c r="J73" s="36" t="n">
        <f aca="false">J71+1</f>
        <v>12</v>
      </c>
      <c r="K73" s="38"/>
      <c r="L73" s="44"/>
    </row>
    <row r="74" customFormat="false" ht="14.7" hidden="false" customHeight="false" outlineLevel="0" collapsed="false">
      <c r="B74" s="55" t="s">
        <v>45</v>
      </c>
      <c r="C74" s="55" t="s">
        <v>46</v>
      </c>
      <c r="D74" s="55"/>
      <c r="E74" s="55"/>
      <c r="F74" s="55" t="str">
        <f aca="false">LEFT(F72,3)&amp;TEXT(RIGHT(F72,2)-1,"#00")</f>
        <v>TXA01</v>
      </c>
      <c r="G74" s="70" t="n">
        <v>38</v>
      </c>
      <c r="H74" s="48" t="n">
        <v>1</v>
      </c>
      <c r="I74" s="48" t="s">
        <v>27</v>
      </c>
      <c r="J74" s="49" t="n">
        <f aca="false">J72+1</f>
        <v>12</v>
      </c>
      <c r="K74" s="67"/>
      <c r="L74" s="58"/>
    </row>
    <row r="75" customFormat="false" ht="14.7" hidden="false" customHeight="false" outlineLevel="0" collapsed="false">
      <c r="B75" s="59" t="s">
        <v>45</v>
      </c>
      <c r="C75" s="59" t="s">
        <v>46</v>
      </c>
      <c r="D75" s="59"/>
      <c r="E75" s="59"/>
      <c r="F75" s="59" t="s">
        <v>2</v>
      </c>
      <c r="G75" s="29" t="n">
        <v>38</v>
      </c>
      <c r="H75" s="30" t="n">
        <v>1</v>
      </c>
      <c r="I75" s="30" t="s">
        <v>27</v>
      </c>
      <c r="J75" s="31" t="n">
        <f aca="false">J73+1</f>
        <v>13</v>
      </c>
      <c r="K75" s="39" t="s">
        <v>37</v>
      </c>
      <c r="L75" s="38" t="s">
        <v>122</v>
      </c>
    </row>
    <row r="76" customFormat="false" ht="14.4" hidden="false" customHeight="false" outlineLevel="0" collapsed="false">
      <c r="B76" s="62" t="s">
        <v>45</v>
      </c>
      <c r="C76" s="62" t="s">
        <v>46</v>
      </c>
      <c r="D76" s="62"/>
      <c r="E76" s="62"/>
      <c r="F76" s="62" t="str">
        <f aca="false">SUBSTITUTE(F75,"RX", "TX")</f>
        <v>TXD12</v>
      </c>
      <c r="G76" s="34" t="n">
        <v>38</v>
      </c>
      <c r="H76" s="35" t="n">
        <v>1</v>
      </c>
      <c r="I76" s="35" t="s">
        <v>27</v>
      </c>
      <c r="J76" s="36" t="n">
        <f aca="false">J74+1</f>
        <v>13</v>
      </c>
      <c r="K76" s="37"/>
      <c r="L76" s="38"/>
    </row>
    <row r="77" customFormat="false" ht="14.4" hidden="false" customHeight="false" outlineLevel="0" collapsed="false">
      <c r="B77" s="62" t="s">
        <v>45</v>
      </c>
      <c r="C77" s="62" t="s">
        <v>46</v>
      </c>
      <c r="D77" s="62"/>
      <c r="E77" s="62"/>
      <c r="F77" s="62" t="str">
        <f aca="false">LEFT(F75,3)&amp;TEXT(RIGHT(F75,2)-1,"#00")</f>
        <v>RXD11</v>
      </c>
      <c r="G77" s="34" t="n">
        <v>38</v>
      </c>
      <c r="H77" s="35" t="n">
        <v>1</v>
      </c>
      <c r="I77" s="35" t="s">
        <v>27</v>
      </c>
      <c r="J77" s="36" t="n">
        <f aca="false">J75+1</f>
        <v>14</v>
      </c>
      <c r="K77" s="40" t="s">
        <v>39</v>
      </c>
      <c r="L77" s="37" t="s">
        <v>122</v>
      </c>
    </row>
    <row r="78" customFormat="false" ht="14.4" hidden="false" customHeight="false" outlineLevel="0" collapsed="false">
      <c r="B78" s="62" t="s">
        <v>45</v>
      </c>
      <c r="C78" s="62" t="s">
        <v>46</v>
      </c>
      <c r="D78" s="62"/>
      <c r="E78" s="62"/>
      <c r="F78" s="62" t="str">
        <f aca="false">LEFT(F76,3)&amp;TEXT(RIGHT(F76,2)-1,"#00")</f>
        <v>TXD11</v>
      </c>
      <c r="G78" s="34" t="n">
        <v>38</v>
      </c>
      <c r="H78" s="35" t="n">
        <v>1</v>
      </c>
      <c r="I78" s="35" t="s">
        <v>27</v>
      </c>
      <c r="J78" s="36" t="n">
        <f aca="false">J76+1</f>
        <v>14</v>
      </c>
      <c r="K78" s="37"/>
      <c r="L78" s="37"/>
    </row>
    <row r="79" customFormat="false" ht="14.4" hidden="false" customHeight="false" outlineLevel="0" collapsed="false">
      <c r="B79" s="62" t="s">
        <v>45</v>
      </c>
      <c r="C79" s="62" t="s">
        <v>46</v>
      </c>
      <c r="D79" s="62"/>
      <c r="E79" s="62"/>
      <c r="F79" s="62" t="str">
        <f aca="false">LEFT(F77,3)&amp;TEXT(RIGHT(F77,2)-1,"#00")</f>
        <v>RXD10</v>
      </c>
      <c r="G79" s="34" t="n">
        <v>38</v>
      </c>
      <c r="H79" s="35" t="n">
        <v>1</v>
      </c>
      <c r="I79" s="35" t="s">
        <v>27</v>
      </c>
      <c r="J79" s="36" t="n">
        <f aca="false">J77+1</f>
        <v>15</v>
      </c>
      <c r="K79" s="40" t="s">
        <v>40</v>
      </c>
      <c r="L79" s="37" t="s">
        <v>122</v>
      </c>
    </row>
    <row r="80" customFormat="false" ht="14.4" hidden="false" customHeight="false" outlineLevel="0" collapsed="false">
      <c r="B80" s="62" t="s">
        <v>45</v>
      </c>
      <c r="C80" s="62" t="s">
        <v>46</v>
      </c>
      <c r="D80" s="62"/>
      <c r="E80" s="62"/>
      <c r="F80" s="62" t="str">
        <f aca="false">LEFT(F78,3)&amp;TEXT(RIGHT(F78,2)-1,"#00")</f>
        <v>TXD10</v>
      </c>
      <c r="G80" s="34" t="n">
        <v>38</v>
      </c>
      <c r="H80" s="35" t="n">
        <v>1</v>
      </c>
      <c r="I80" s="35" t="s">
        <v>27</v>
      </c>
      <c r="J80" s="36" t="n">
        <f aca="false">J78+1</f>
        <v>15</v>
      </c>
      <c r="K80" s="37"/>
      <c r="L80" s="37"/>
    </row>
    <row r="81" customFormat="false" ht="14.4" hidden="false" customHeight="false" outlineLevel="0" collapsed="false">
      <c r="B81" s="62" t="s">
        <v>45</v>
      </c>
      <c r="C81" s="62" t="s">
        <v>46</v>
      </c>
      <c r="D81" s="62"/>
      <c r="E81" s="62"/>
      <c r="F81" s="62" t="str">
        <f aca="false">LEFT(F79,3)&amp;TEXT(RIGHT(F79,2)-1,"#00")</f>
        <v>RXD09</v>
      </c>
      <c r="G81" s="34" t="n">
        <v>38</v>
      </c>
      <c r="H81" s="35" t="n">
        <v>1</v>
      </c>
      <c r="I81" s="35" t="s">
        <v>27</v>
      </c>
      <c r="J81" s="36" t="n">
        <f aca="false">J79+1</f>
        <v>16</v>
      </c>
      <c r="K81" s="40" t="s">
        <v>41</v>
      </c>
      <c r="L81" s="37" t="s">
        <v>122</v>
      </c>
    </row>
    <row r="82" customFormat="false" ht="14.4" hidden="false" customHeight="false" outlineLevel="0" collapsed="false">
      <c r="B82" s="62" t="s">
        <v>45</v>
      </c>
      <c r="C82" s="62" t="s">
        <v>46</v>
      </c>
      <c r="D82" s="62"/>
      <c r="E82" s="62"/>
      <c r="F82" s="62" t="str">
        <f aca="false">LEFT(F80,3)&amp;TEXT(RIGHT(F80,2)-1,"#00")</f>
        <v>TXD09</v>
      </c>
      <c r="G82" s="34" t="n">
        <v>38</v>
      </c>
      <c r="H82" s="35" t="n">
        <v>1</v>
      </c>
      <c r="I82" s="35" t="s">
        <v>27</v>
      </c>
      <c r="J82" s="36" t="n">
        <f aca="false">J80+1</f>
        <v>16</v>
      </c>
      <c r="K82" s="37"/>
      <c r="L82" s="37"/>
    </row>
    <row r="83" customFormat="false" ht="14.4" hidden="false" customHeight="false" outlineLevel="0" collapsed="false">
      <c r="B83" s="62" t="s">
        <v>45</v>
      </c>
      <c r="C83" s="62" t="s">
        <v>46</v>
      </c>
      <c r="D83" s="62"/>
      <c r="E83" s="62"/>
      <c r="F83" s="62" t="str">
        <f aca="false">LEFT(F81,3)&amp;TEXT(RIGHT(F81,2)-1,"#00")</f>
        <v>RXD08</v>
      </c>
      <c r="G83" s="34" t="n">
        <v>38</v>
      </c>
      <c r="H83" s="35" t="n">
        <v>1</v>
      </c>
      <c r="I83" s="35" t="s">
        <v>27</v>
      </c>
      <c r="J83" s="36" t="n">
        <f aca="false">J81+1</f>
        <v>17</v>
      </c>
      <c r="K83" s="40" t="s">
        <v>43</v>
      </c>
      <c r="L83" s="37" t="s">
        <v>122</v>
      </c>
    </row>
    <row r="84" customFormat="false" ht="14.4" hidden="false" customHeight="false" outlineLevel="0" collapsed="false">
      <c r="B84" s="62" t="s">
        <v>45</v>
      </c>
      <c r="C84" s="62" t="s">
        <v>46</v>
      </c>
      <c r="D84" s="62"/>
      <c r="E84" s="62"/>
      <c r="F84" s="62" t="str">
        <f aca="false">LEFT(F82,3)&amp;TEXT(RIGHT(F82,2)-1,"#00")</f>
        <v>TXD08</v>
      </c>
      <c r="G84" s="34" t="n">
        <v>38</v>
      </c>
      <c r="H84" s="35" t="n">
        <v>1</v>
      </c>
      <c r="I84" s="35" t="s">
        <v>27</v>
      </c>
      <c r="J84" s="36" t="n">
        <f aca="false">J82+1</f>
        <v>17</v>
      </c>
      <c r="K84" s="37"/>
      <c r="L84" s="37"/>
    </row>
    <row r="85" customFormat="false" ht="14.4" hidden="false" customHeight="false" outlineLevel="0" collapsed="false">
      <c r="B85" s="62" t="s">
        <v>45</v>
      </c>
      <c r="C85" s="62" t="s">
        <v>46</v>
      </c>
      <c r="D85" s="62"/>
      <c r="E85" s="62"/>
      <c r="F85" s="62" t="str">
        <f aca="false">LEFT(F83,3)&amp;TEXT(RIGHT(F83,2)-1,"#00")</f>
        <v>RXD07</v>
      </c>
      <c r="G85" s="34" t="n">
        <v>38</v>
      </c>
      <c r="H85" s="35" t="n">
        <v>1</v>
      </c>
      <c r="I85" s="35" t="s">
        <v>27</v>
      </c>
      <c r="J85" s="36" t="n">
        <f aca="false">J83+1</f>
        <v>18</v>
      </c>
      <c r="K85" s="40" t="s">
        <v>44</v>
      </c>
      <c r="L85" s="37" t="s">
        <v>122</v>
      </c>
    </row>
    <row r="86" customFormat="false" ht="14.4" hidden="false" customHeight="false" outlineLevel="0" collapsed="false">
      <c r="B86" s="62" t="s">
        <v>45</v>
      </c>
      <c r="C86" s="62" t="s">
        <v>46</v>
      </c>
      <c r="D86" s="62"/>
      <c r="E86" s="62"/>
      <c r="F86" s="62" t="str">
        <f aca="false">LEFT(F84,3)&amp;TEXT(RIGHT(F84,2)-1,"#00")</f>
        <v>TXD07</v>
      </c>
      <c r="G86" s="34" t="n">
        <v>38</v>
      </c>
      <c r="H86" s="35" t="n">
        <v>1</v>
      </c>
      <c r="I86" s="35" t="s">
        <v>27</v>
      </c>
      <c r="J86" s="36" t="n">
        <f aca="false">J84+1</f>
        <v>18</v>
      </c>
      <c r="K86" s="38"/>
      <c r="L86" s="37"/>
    </row>
    <row r="87" customFormat="false" ht="14.4" hidden="false" customHeight="false" outlineLevel="0" collapsed="false">
      <c r="B87" s="62" t="s">
        <v>45</v>
      </c>
      <c r="C87" s="62" t="s">
        <v>46</v>
      </c>
      <c r="D87" s="62"/>
      <c r="E87" s="62"/>
      <c r="F87" s="62" t="str">
        <f aca="false">LEFT(F85,3)&amp;TEXT(RIGHT(F85,2)-1,"#00")</f>
        <v>RXD06</v>
      </c>
      <c r="G87" s="34" t="n">
        <v>38</v>
      </c>
      <c r="H87" s="35" t="n">
        <v>1</v>
      </c>
      <c r="I87" s="35" t="s">
        <v>27</v>
      </c>
      <c r="J87" s="36" t="n">
        <f aca="false">J85+1</f>
        <v>19</v>
      </c>
      <c r="K87" s="83" t="str">
        <f aca="true">"["&amp;INDIRECT(ADDRESS(ROW()+3,2))&amp;"/"&amp;INDIRECT(ADDRESS(ROW()+3,3))&amp;"/"&amp;INDIRECT(ADDRESS(ROW()+3,4))&amp;"/"&amp;INDIRECT(ADDRESS(ROW()+3,6))&amp;"]"</f>
        <v>[agogna/BNL712//TXD05]</v>
      </c>
      <c r="L87" s="38" t="s">
        <v>103</v>
      </c>
    </row>
    <row r="88" customFormat="false" ht="14.4" hidden="false" customHeight="false" outlineLevel="0" collapsed="false">
      <c r="B88" s="62" t="s">
        <v>45</v>
      </c>
      <c r="C88" s="62" t="s">
        <v>46</v>
      </c>
      <c r="D88" s="62"/>
      <c r="E88" s="62"/>
      <c r="F88" s="62" t="str">
        <f aca="false">LEFT(F86,3)&amp;TEXT(RIGHT(F86,2)-1,"#00")</f>
        <v>TXD06</v>
      </c>
      <c r="G88" s="34" t="n">
        <v>38</v>
      </c>
      <c r="H88" s="35" t="n">
        <v>1</v>
      </c>
      <c r="I88" s="35" t="s">
        <v>27</v>
      </c>
      <c r="J88" s="36" t="n">
        <f aca="false">J86+1</f>
        <v>19</v>
      </c>
      <c r="K88" s="83" t="str">
        <f aca="true">"["&amp;INDIRECT(ADDRESS(ROW()+1,2))&amp;"/"&amp;INDIRECT(ADDRESS(ROW()+1,3))&amp;"/"&amp;INDIRECT(ADDRESS(ROW()+1,4))&amp;"/"&amp;INDIRECT(ADDRESS(ROW()+1,6))&amp;"]"</f>
        <v>[agogna/BNL712//RXD05]</v>
      </c>
      <c r="L88" s="38" t="s">
        <v>103</v>
      </c>
    </row>
    <row r="89" customFormat="false" ht="14.4" hidden="false" customHeight="false" outlineLevel="0" collapsed="false">
      <c r="B89" s="62" t="s">
        <v>45</v>
      </c>
      <c r="C89" s="62" t="s">
        <v>46</v>
      </c>
      <c r="D89" s="62"/>
      <c r="E89" s="62"/>
      <c r="F89" s="62" t="str">
        <f aca="false">LEFT(F87,3)&amp;TEXT(RIGHT(F87,2)-1,"#00")</f>
        <v>RXD05</v>
      </c>
      <c r="G89" s="34" t="n">
        <v>38</v>
      </c>
      <c r="H89" s="35" t="n">
        <v>1</v>
      </c>
      <c r="I89" s="35" t="s">
        <v>27</v>
      </c>
      <c r="J89" s="36" t="n">
        <f aca="false">J87+1</f>
        <v>20</v>
      </c>
      <c r="K89" s="83" t="str">
        <f aca="true">"["&amp;INDIRECT(ADDRESS(ROW()-1,2))&amp;"/"&amp;INDIRECT(ADDRESS(ROW()-1,3))&amp;"/"&amp;INDIRECT(ADDRESS(ROW()-1,4))&amp;"/"&amp;INDIRECT(ADDRESS(ROW()-1,6))&amp;"]"</f>
        <v>[agogna/BNL712//TXD06]</v>
      </c>
      <c r="L89" s="38" t="s">
        <v>103</v>
      </c>
    </row>
    <row r="90" customFormat="false" ht="14.4" hidden="false" customHeight="false" outlineLevel="0" collapsed="false">
      <c r="B90" s="62" t="s">
        <v>45</v>
      </c>
      <c r="C90" s="62" t="s">
        <v>46</v>
      </c>
      <c r="D90" s="62"/>
      <c r="E90" s="62"/>
      <c r="F90" s="62" t="str">
        <f aca="false">LEFT(F88,3)&amp;TEXT(RIGHT(F88,2)-1,"#00")</f>
        <v>TXD05</v>
      </c>
      <c r="G90" s="34" t="n">
        <v>38</v>
      </c>
      <c r="H90" s="35" t="n">
        <v>1</v>
      </c>
      <c r="I90" s="35" t="s">
        <v>27</v>
      </c>
      <c r="J90" s="36" t="n">
        <f aca="false">J88+1</f>
        <v>20</v>
      </c>
      <c r="K90" s="83" t="str">
        <f aca="true">"["&amp;INDIRECT(ADDRESS(ROW()-3,2))&amp;"/"&amp;INDIRECT(ADDRESS(ROW()-3,3))&amp;"/"&amp;INDIRECT(ADDRESS(ROW()-3,4))&amp;"/"&amp;INDIRECT(ADDRESS(ROW()-3,6))&amp;"]"</f>
        <v>[agogna/BNL712//RXD06]</v>
      </c>
      <c r="L90" s="38" t="s">
        <v>103</v>
      </c>
    </row>
    <row r="91" customFormat="false" ht="14.4" hidden="false" customHeight="false" outlineLevel="0" collapsed="false">
      <c r="B91" s="62" t="s">
        <v>45</v>
      </c>
      <c r="C91" s="62" t="s">
        <v>46</v>
      </c>
      <c r="D91" s="62"/>
      <c r="E91" s="62"/>
      <c r="F91" s="62" t="str">
        <f aca="false">LEFT(F89,3)&amp;TEXT(RIGHT(F89,2)-1,"#00")</f>
        <v>RXD04</v>
      </c>
      <c r="G91" s="34" t="n">
        <v>38</v>
      </c>
      <c r="H91" s="35" t="n">
        <v>1</v>
      </c>
      <c r="I91" s="35" t="s">
        <v>27</v>
      </c>
      <c r="J91" s="36" t="n">
        <f aca="false">J89+1</f>
        <v>21</v>
      </c>
      <c r="K91" s="83" t="str">
        <f aca="true">"["&amp;INDIRECT(ADDRESS(ROW()+3,2))&amp;"/"&amp;INDIRECT(ADDRESS(ROW()+3,3))&amp;"/"&amp;INDIRECT(ADDRESS(ROW()+3,4))&amp;"/"&amp;INDIRECT(ADDRESS(ROW()+3,6))&amp;"]"</f>
        <v>[agogna/BNL712//TXD03]</v>
      </c>
      <c r="L91" s="38" t="s">
        <v>103</v>
      </c>
    </row>
    <row r="92" customFormat="false" ht="14.4" hidden="false" customHeight="false" outlineLevel="0" collapsed="false">
      <c r="B92" s="62" t="s">
        <v>45</v>
      </c>
      <c r="C92" s="62" t="s">
        <v>46</v>
      </c>
      <c r="D92" s="62"/>
      <c r="E92" s="62"/>
      <c r="F92" s="62" t="str">
        <f aca="false">LEFT(F90,3)&amp;TEXT(RIGHT(F90,2)-1,"#00")</f>
        <v>TXD04</v>
      </c>
      <c r="G92" s="34" t="n">
        <v>38</v>
      </c>
      <c r="H92" s="35" t="n">
        <v>1</v>
      </c>
      <c r="I92" s="35" t="s">
        <v>27</v>
      </c>
      <c r="J92" s="36" t="n">
        <f aca="false">J90+1</f>
        <v>21</v>
      </c>
      <c r="K92" s="83" t="str">
        <f aca="true">"["&amp;INDIRECT(ADDRESS(ROW()+1,2))&amp;"/"&amp;INDIRECT(ADDRESS(ROW()+1,3))&amp;"/"&amp;INDIRECT(ADDRESS(ROW()+1,4))&amp;"/"&amp;INDIRECT(ADDRESS(ROW()+1,6))&amp;"]"</f>
        <v>[agogna/BNL712//RXD03]</v>
      </c>
      <c r="L92" s="38" t="s">
        <v>103</v>
      </c>
    </row>
    <row r="93" customFormat="false" ht="14.4" hidden="false" customHeight="false" outlineLevel="0" collapsed="false">
      <c r="B93" s="62" t="s">
        <v>45</v>
      </c>
      <c r="C93" s="62" t="s">
        <v>46</v>
      </c>
      <c r="D93" s="62"/>
      <c r="E93" s="62"/>
      <c r="F93" s="62" t="str">
        <f aca="false">LEFT(F91,3)&amp;TEXT(RIGHT(F91,2)-1,"#00")</f>
        <v>RXD03</v>
      </c>
      <c r="G93" s="34" t="n">
        <v>38</v>
      </c>
      <c r="H93" s="35" t="n">
        <v>1</v>
      </c>
      <c r="I93" s="35" t="s">
        <v>27</v>
      </c>
      <c r="J93" s="36" t="n">
        <f aca="false">J91+1</f>
        <v>22</v>
      </c>
      <c r="K93" s="83" t="str">
        <f aca="true">"["&amp;INDIRECT(ADDRESS(ROW()-1,2))&amp;"/"&amp;INDIRECT(ADDRESS(ROW()-1,3))&amp;"/"&amp;INDIRECT(ADDRESS(ROW()-1,4))&amp;"/"&amp;INDIRECT(ADDRESS(ROW()-1,6))&amp;"]"</f>
        <v>[agogna/BNL712//TXD04]</v>
      </c>
      <c r="L93" s="38" t="s">
        <v>103</v>
      </c>
    </row>
    <row r="94" customFormat="false" ht="14.4" hidden="false" customHeight="false" outlineLevel="0" collapsed="false">
      <c r="B94" s="62" t="s">
        <v>45</v>
      </c>
      <c r="C94" s="62" t="s">
        <v>46</v>
      </c>
      <c r="D94" s="62"/>
      <c r="E94" s="62"/>
      <c r="F94" s="62" t="str">
        <f aca="false">LEFT(F92,3)&amp;TEXT(RIGHT(F92,2)-1,"#00")</f>
        <v>TXD03</v>
      </c>
      <c r="G94" s="34" t="n">
        <v>38</v>
      </c>
      <c r="H94" s="35" t="n">
        <v>1</v>
      </c>
      <c r="I94" s="35" t="s">
        <v>27</v>
      </c>
      <c r="J94" s="36" t="n">
        <f aca="false">J92+1</f>
        <v>22</v>
      </c>
      <c r="K94" s="83" t="str">
        <f aca="true">"["&amp;INDIRECT(ADDRESS(ROW()-3,2))&amp;"/"&amp;INDIRECT(ADDRESS(ROW()-3,3))&amp;"/"&amp;INDIRECT(ADDRESS(ROW()-3,4))&amp;"/"&amp;INDIRECT(ADDRESS(ROW()-3,6))&amp;"]"</f>
        <v>[agogna/BNL712//RXD04]</v>
      </c>
      <c r="L94" s="38" t="s">
        <v>103</v>
      </c>
    </row>
    <row r="95" customFormat="false" ht="14.4" hidden="false" customHeight="false" outlineLevel="0" collapsed="false">
      <c r="B95" s="62" t="s">
        <v>45</v>
      </c>
      <c r="C95" s="62" t="s">
        <v>46</v>
      </c>
      <c r="D95" s="62"/>
      <c r="E95" s="62"/>
      <c r="F95" s="62" t="str">
        <f aca="false">LEFT(F93,3)&amp;TEXT(RIGHT(F93,2)-1,"#00")</f>
        <v>RXD02</v>
      </c>
      <c r="G95" s="34" t="n">
        <v>38</v>
      </c>
      <c r="H95" s="35" t="n">
        <v>1</v>
      </c>
      <c r="I95" s="35" t="s">
        <v>27</v>
      </c>
      <c r="J95" s="36" t="n">
        <f aca="false">J93+1</f>
        <v>23</v>
      </c>
      <c r="K95" s="38"/>
      <c r="L95" s="38"/>
    </row>
    <row r="96" customFormat="false" ht="14.4" hidden="false" customHeight="false" outlineLevel="0" collapsed="false">
      <c r="B96" s="62" t="s">
        <v>45</v>
      </c>
      <c r="C96" s="62" t="s">
        <v>46</v>
      </c>
      <c r="D96" s="62"/>
      <c r="E96" s="62"/>
      <c r="F96" s="62" t="str">
        <f aca="false">LEFT(F94,3)&amp;TEXT(RIGHT(F94,2)-1,"#00")</f>
        <v>TXD02</v>
      </c>
      <c r="G96" s="34" t="n">
        <v>38</v>
      </c>
      <c r="H96" s="35" t="n">
        <v>1</v>
      </c>
      <c r="I96" s="35" t="s">
        <v>27</v>
      </c>
      <c r="J96" s="36" t="n">
        <f aca="false">J94+1</f>
        <v>23</v>
      </c>
      <c r="K96" s="38"/>
      <c r="L96" s="38"/>
    </row>
    <row r="97" customFormat="false" ht="14.4" hidden="false" customHeight="false" outlineLevel="0" collapsed="false">
      <c r="B97" s="62" t="s">
        <v>45</v>
      </c>
      <c r="C97" s="62" t="s">
        <v>46</v>
      </c>
      <c r="D97" s="62"/>
      <c r="E97" s="62"/>
      <c r="F97" s="62" t="str">
        <f aca="false">LEFT(F95,3)&amp;TEXT(RIGHT(F95,2)-1,"#00")</f>
        <v>RXD01</v>
      </c>
      <c r="G97" s="34" t="n">
        <v>38</v>
      </c>
      <c r="H97" s="35" t="n">
        <v>1</v>
      </c>
      <c r="I97" s="35" t="s">
        <v>27</v>
      </c>
      <c r="J97" s="36" t="n">
        <f aca="false">J95+1</f>
        <v>24</v>
      </c>
      <c r="K97" s="38"/>
      <c r="L97" s="38"/>
    </row>
    <row r="98" customFormat="false" ht="14.7" hidden="false" customHeight="false" outlineLevel="0" collapsed="false">
      <c r="B98" s="64" t="s">
        <v>45</v>
      </c>
      <c r="C98" s="64" t="s">
        <v>46</v>
      </c>
      <c r="D98" s="64"/>
      <c r="E98" s="64"/>
      <c r="F98" s="64" t="str">
        <f aca="false">LEFT(F96,3)&amp;TEXT(RIGHT(F96,2)-1,"#00")</f>
        <v>TXD01</v>
      </c>
      <c r="G98" s="70" t="n">
        <v>38</v>
      </c>
      <c r="H98" s="48" t="n">
        <v>1</v>
      </c>
      <c r="I98" s="48" t="s">
        <v>27</v>
      </c>
      <c r="J98" s="49" t="n">
        <f aca="false">J96+1</f>
        <v>24</v>
      </c>
      <c r="K98" s="67"/>
      <c r="L98" s="67"/>
    </row>
    <row r="99" customFormat="false" ht="14.7" hidden="false" customHeight="false" outlineLevel="0" collapsed="false">
      <c r="B99" s="71" t="s">
        <v>100</v>
      </c>
      <c r="C99" s="71" t="s">
        <v>46</v>
      </c>
      <c r="D99" s="71" t="n">
        <v>50</v>
      </c>
      <c r="E99" s="71"/>
      <c r="F99" s="71" t="s">
        <v>1</v>
      </c>
      <c r="G99" s="29" t="n">
        <v>38</v>
      </c>
      <c r="H99" s="30" t="n">
        <v>2</v>
      </c>
      <c r="I99" s="30" t="s">
        <v>99</v>
      </c>
      <c r="J99" s="31" t="n">
        <v>1</v>
      </c>
      <c r="K99" s="52"/>
      <c r="L99" s="74"/>
    </row>
    <row r="100" customFormat="false" ht="14.4" hidden="false" customHeight="false" outlineLevel="0" collapsed="false">
      <c r="B100" s="73" t="s">
        <v>100</v>
      </c>
      <c r="C100" s="73" t="s">
        <v>46</v>
      </c>
      <c r="D100" s="73" t="n">
        <v>50</v>
      </c>
      <c r="E100" s="73"/>
      <c r="F100" s="73" t="str">
        <f aca="false">SUBSTITUTE(F99,"RX", "TX")</f>
        <v>TXA12</v>
      </c>
      <c r="G100" s="34" t="n">
        <v>38</v>
      </c>
      <c r="H100" s="35" t="n">
        <v>2</v>
      </c>
      <c r="I100" s="35" t="s">
        <v>99</v>
      </c>
      <c r="J100" s="36" t="n">
        <v>1</v>
      </c>
      <c r="K100" s="38"/>
      <c r="L100" s="74"/>
    </row>
    <row r="101" customFormat="false" ht="14.4" hidden="false" customHeight="false" outlineLevel="0" collapsed="false">
      <c r="B101" s="73" t="s">
        <v>100</v>
      </c>
      <c r="C101" s="73" t="s">
        <v>46</v>
      </c>
      <c r="D101" s="73" t="n">
        <v>50</v>
      </c>
      <c r="E101" s="73"/>
      <c r="F101" s="73" t="str">
        <f aca="false">LEFT(F99,3)&amp;TEXT(RIGHT(F99,2)-1,"#00")</f>
        <v>RXA11</v>
      </c>
      <c r="G101" s="34" t="n">
        <v>38</v>
      </c>
      <c r="H101" s="35" t="n">
        <v>2</v>
      </c>
      <c r="I101" s="35" t="s">
        <v>99</v>
      </c>
      <c r="J101" s="36" t="n">
        <f aca="false">J99+1</f>
        <v>2</v>
      </c>
      <c r="K101" s="38"/>
      <c r="L101" s="74"/>
    </row>
    <row r="102" customFormat="false" ht="14.4" hidden="false" customHeight="false" outlineLevel="0" collapsed="false">
      <c r="B102" s="73" t="s">
        <v>100</v>
      </c>
      <c r="C102" s="73" t="s">
        <v>46</v>
      </c>
      <c r="D102" s="73" t="n">
        <v>50</v>
      </c>
      <c r="E102" s="73"/>
      <c r="F102" s="73" t="str">
        <f aca="false">LEFT(F100,3)&amp;TEXT(RIGHT(F100,2)-1,"#00")</f>
        <v>TXA11</v>
      </c>
      <c r="G102" s="34" t="n">
        <v>38</v>
      </c>
      <c r="H102" s="35" t="n">
        <v>2</v>
      </c>
      <c r="I102" s="35" t="s">
        <v>99</v>
      </c>
      <c r="J102" s="36" t="n">
        <f aca="false">J100+1</f>
        <v>2</v>
      </c>
      <c r="K102" s="38"/>
      <c r="L102" s="74"/>
    </row>
    <row r="103" customFormat="false" ht="14.4" hidden="false" customHeight="false" outlineLevel="0" collapsed="false">
      <c r="B103" s="73" t="s">
        <v>100</v>
      </c>
      <c r="C103" s="73" t="s">
        <v>46</v>
      </c>
      <c r="D103" s="73" t="n">
        <v>50</v>
      </c>
      <c r="E103" s="73"/>
      <c r="F103" s="73" t="str">
        <f aca="false">LEFT(F101,3)&amp;TEXT(RIGHT(F101,2)-1,"#00")</f>
        <v>RXA10</v>
      </c>
      <c r="G103" s="34" t="n">
        <v>38</v>
      </c>
      <c r="H103" s="35" t="n">
        <v>2</v>
      </c>
      <c r="I103" s="35" t="s">
        <v>99</v>
      </c>
      <c r="J103" s="36" t="n">
        <f aca="false">J101+1</f>
        <v>3</v>
      </c>
      <c r="K103" s="38"/>
      <c r="L103" s="74"/>
    </row>
    <row r="104" customFormat="false" ht="14.4" hidden="false" customHeight="false" outlineLevel="0" collapsed="false">
      <c r="B104" s="73" t="s">
        <v>100</v>
      </c>
      <c r="C104" s="73" t="s">
        <v>46</v>
      </c>
      <c r="D104" s="73" t="n">
        <v>50</v>
      </c>
      <c r="E104" s="73"/>
      <c r="F104" s="73" t="str">
        <f aca="false">LEFT(F102,3)&amp;TEXT(RIGHT(F102,2)-1,"#00")</f>
        <v>TXA10</v>
      </c>
      <c r="G104" s="34" t="n">
        <v>38</v>
      </c>
      <c r="H104" s="35" t="n">
        <v>2</v>
      </c>
      <c r="I104" s="35" t="s">
        <v>99</v>
      </c>
      <c r="J104" s="36" t="n">
        <f aca="false">J102+1</f>
        <v>3</v>
      </c>
      <c r="K104" s="38"/>
      <c r="L104" s="74"/>
    </row>
    <row r="105" customFormat="false" ht="14.4" hidden="false" customHeight="false" outlineLevel="0" collapsed="false">
      <c r="B105" s="73" t="s">
        <v>100</v>
      </c>
      <c r="C105" s="73" t="s">
        <v>46</v>
      </c>
      <c r="D105" s="73" t="n">
        <v>50</v>
      </c>
      <c r="E105" s="73"/>
      <c r="F105" s="73" t="str">
        <f aca="false">LEFT(F103,3)&amp;TEXT(RIGHT(F103,2)-1,"#00")</f>
        <v>RXA09</v>
      </c>
      <c r="G105" s="34" t="n">
        <v>38</v>
      </c>
      <c r="H105" s="35" t="n">
        <v>2</v>
      </c>
      <c r="I105" s="35" t="s">
        <v>99</v>
      </c>
      <c r="J105" s="36" t="n">
        <f aca="false">J103+1</f>
        <v>4</v>
      </c>
      <c r="K105" s="38"/>
      <c r="L105" s="74"/>
    </row>
    <row r="106" customFormat="false" ht="14.4" hidden="false" customHeight="false" outlineLevel="0" collapsed="false">
      <c r="B106" s="73" t="s">
        <v>100</v>
      </c>
      <c r="C106" s="73" t="s">
        <v>46</v>
      </c>
      <c r="D106" s="73" t="n">
        <v>50</v>
      </c>
      <c r="E106" s="73"/>
      <c r="F106" s="73" t="str">
        <f aca="false">LEFT(F104,3)&amp;TEXT(RIGHT(F104,2)-1,"#00")</f>
        <v>TXA09</v>
      </c>
      <c r="G106" s="34" t="n">
        <v>38</v>
      </c>
      <c r="H106" s="35" t="n">
        <v>2</v>
      </c>
      <c r="I106" s="35" t="s">
        <v>99</v>
      </c>
      <c r="J106" s="36" t="n">
        <f aca="false">J104+1</f>
        <v>4</v>
      </c>
      <c r="K106" s="38"/>
      <c r="L106" s="74"/>
    </row>
    <row r="107" customFormat="false" ht="14.4" hidden="false" customHeight="false" outlineLevel="0" collapsed="false">
      <c r="B107" s="73" t="s">
        <v>100</v>
      </c>
      <c r="C107" s="73" t="s">
        <v>46</v>
      </c>
      <c r="D107" s="73" t="n">
        <v>50</v>
      </c>
      <c r="E107" s="73"/>
      <c r="F107" s="73" t="str">
        <f aca="false">LEFT(F105,3)&amp;TEXT(RIGHT(F105,2)-1,"#00")</f>
        <v>RXA08</v>
      </c>
      <c r="G107" s="34" t="n">
        <v>38</v>
      </c>
      <c r="H107" s="35" t="n">
        <v>2</v>
      </c>
      <c r="I107" s="35" t="s">
        <v>99</v>
      </c>
      <c r="J107" s="36" t="n">
        <f aca="false">J105+1</f>
        <v>5</v>
      </c>
      <c r="K107" s="38"/>
      <c r="L107" s="74"/>
    </row>
    <row r="108" customFormat="false" ht="14.4" hidden="false" customHeight="false" outlineLevel="0" collapsed="false">
      <c r="B108" s="73" t="s">
        <v>100</v>
      </c>
      <c r="C108" s="73" t="s">
        <v>46</v>
      </c>
      <c r="D108" s="73" t="n">
        <v>50</v>
      </c>
      <c r="E108" s="73"/>
      <c r="F108" s="73" t="str">
        <f aca="false">LEFT(F106,3)&amp;TEXT(RIGHT(F106,2)-1,"#00")</f>
        <v>TXA08</v>
      </c>
      <c r="G108" s="34" t="n">
        <v>38</v>
      </c>
      <c r="H108" s="35" t="n">
        <v>2</v>
      </c>
      <c r="I108" s="35" t="s">
        <v>99</v>
      </c>
      <c r="J108" s="36" t="n">
        <f aca="false">J106+1</f>
        <v>5</v>
      </c>
      <c r="K108" s="38"/>
      <c r="L108" s="74"/>
    </row>
    <row r="109" customFormat="false" ht="14.4" hidden="false" customHeight="false" outlineLevel="0" collapsed="false">
      <c r="B109" s="73" t="s">
        <v>100</v>
      </c>
      <c r="C109" s="73" t="s">
        <v>46</v>
      </c>
      <c r="D109" s="73" t="n">
        <v>50</v>
      </c>
      <c r="E109" s="73"/>
      <c r="F109" s="73" t="str">
        <f aca="false">LEFT(F107,3)&amp;TEXT(RIGHT(F107,2)-1,"#00")</f>
        <v>RXA07</v>
      </c>
      <c r="G109" s="34" t="n">
        <v>38</v>
      </c>
      <c r="H109" s="35" t="n">
        <v>2</v>
      </c>
      <c r="I109" s="35" t="s">
        <v>99</v>
      </c>
      <c r="J109" s="36" t="n">
        <f aca="false">J107+1</f>
        <v>6</v>
      </c>
      <c r="K109" s="38"/>
      <c r="L109" s="74"/>
    </row>
    <row r="110" customFormat="false" ht="14.4" hidden="false" customHeight="false" outlineLevel="0" collapsed="false">
      <c r="B110" s="73" t="s">
        <v>100</v>
      </c>
      <c r="C110" s="73" t="s">
        <v>46</v>
      </c>
      <c r="D110" s="73" t="n">
        <v>50</v>
      </c>
      <c r="E110" s="73"/>
      <c r="F110" s="73" t="str">
        <f aca="false">LEFT(F108,3)&amp;TEXT(RIGHT(F108,2)-1,"#00")</f>
        <v>TXA07</v>
      </c>
      <c r="G110" s="34" t="n">
        <v>38</v>
      </c>
      <c r="H110" s="35" t="n">
        <v>2</v>
      </c>
      <c r="I110" s="35" t="s">
        <v>99</v>
      </c>
      <c r="J110" s="36" t="n">
        <f aca="false">J108+1</f>
        <v>6</v>
      </c>
      <c r="K110" s="38"/>
      <c r="L110" s="74"/>
    </row>
    <row r="111" customFormat="false" ht="14.4" hidden="false" customHeight="false" outlineLevel="0" collapsed="false">
      <c r="B111" s="73" t="s">
        <v>100</v>
      </c>
      <c r="C111" s="73" t="s">
        <v>46</v>
      </c>
      <c r="D111" s="73" t="n">
        <v>50</v>
      </c>
      <c r="E111" s="73"/>
      <c r="F111" s="73" t="str">
        <f aca="false">LEFT(F109,3)&amp;TEXT(RIGHT(F109,2)-1,"#00")</f>
        <v>RXA06</v>
      </c>
      <c r="G111" s="34" t="n">
        <v>38</v>
      </c>
      <c r="H111" s="35" t="n">
        <v>2</v>
      </c>
      <c r="I111" s="35" t="s">
        <v>99</v>
      </c>
      <c r="J111" s="36" t="n">
        <f aca="false">J109+1</f>
        <v>7</v>
      </c>
      <c r="K111" s="38"/>
      <c r="L111" s="74"/>
    </row>
    <row r="112" customFormat="false" ht="14.4" hidden="false" customHeight="false" outlineLevel="0" collapsed="false">
      <c r="B112" s="73" t="s">
        <v>100</v>
      </c>
      <c r="C112" s="73" t="s">
        <v>46</v>
      </c>
      <c r="D112" s="73" t="n">
        <v>50</v>
      </c>
      <c r="E112" s="73"/>
      <c r="F112" s="73" t="str">
        <f aca="false">LEFT(F110,3)&amp;TEXT(RIGHT(F110,2)-1,"#00")</f>
        <v>TXA06</v>
      </c>
      <c r="G112" s="34" t="n">
        <v>38</v>
      </c>
      <c r="H112" s="35" t="n">
        <v>2</v>
      </c>
      <c r="I112" s="35" t="s">
        <v>99</v>
      </c>
      <c r="J112" s="36" t="n">
        <f aca="false">J110+1</f>
        <v>7</v>
      </c>
      <c r="K112" s="38"/>
      <c r="L112" s="74"/>
    </row>
    <row r="113" customFormat="false" ht="14.4" hidden="false" customHeight="false" outlineLevel="0" collapsed="false">
      <c r="B113" s="73" t="s">
        <v>100</v>
      </c>
      <c r="C113" s="73" t="s">
        <v>46</v>
      </c>
      <c r="D113" s="73" t="n">
        <v>50</v>
      </c>
      <c r="E113" s="73"/>
      <c r="F113" s="73" t="str">
        <f aca="false">LEFT(F111,3)&amp;TEXT(RIGHT(F111,2)-1,"#00")</f>
        <v>RXA05</v>
      </c>
      <c r="G113" s="34" t="n">
        <v>38</v>
      </c>
      <c r="H113" s="35" t="n">
        <v>2</v>
      </c>
      <c r="I113" s="35" t="s">
        <v>99</v>
      </c>
      <c r="J113" s="36" t="n">
        <f aca="false">J111+1</f>
        <v>8</v>
      </c>
      <c r="K113" s="38"/>
      <c r="L113" s="74"/>
    </row>
    <row r="114" customFormat="false" ht="14.4" hidden="false" customHeight="false" outlineLevel="0" collapsed="false">
      <c r="B114" s="73" t="s">
        <v>100</v>
      </c>
      <c r="C114" s="73" t="s">
        <v>46</v>
      </c>
      <c r="D114" s="73" t="n">
        <v>50</v>
      </c>
      <c r="E114" s="73"/>
      <c r="F114" s="73" t="str">
        <f aca="false">LEFT(F112,3)&amp;TEXT(RIGHT(F112,2)-1,"#00")</f>
        <v>TXA05</v>
      </c>
      <c r="G114" s="34" t="n">
        <v>38</v>
      </c>
      <c r="H114" s="35" t="n">
        <v>2</v>
      </c>
      <c r="I114" s="35" t="s">
        <v>99</v>
      </c>
      <c r="J114" s="36" t="n">
        <f aca="false">J112+1</f>
        <v>8</v>
      </c>
      <c r="K114" s="38"/>
      <c r="L114" s="74"/>
    </row>
    <row r="115" customFormat="false" ht="14.4" hidden="false" customHeight="false" outlineLevel="0" collapsed="false">
      <c r="B115" s="73" t="s">
        <v>100</v>
      </c>
      <c r="C115" s="73" t="s">
        <v>46</v>
      </c>
      <c r="D115" s="73" t="n">
        <v>50</v>
      </c>
      <c r="E115" s="73"/>
      <c r="F115" s="73" t="str">
        <f aca="false">LEFT(F113,3)&amp;TEXT(RIGHT(F113,2)-1,"#00")</f>
        <v>RXA04</v>
      </c>
      <c r="G115" s="34" t="n">
        <v>38</v>
      </c>
      <c r="H115" s="35" t="n">
        <v>2</v>
      </c>
      <c r="I115" s="35" t="s">
        <v>99</v>
      </c>
      <c r="J115" s="36" t="n">
        <f aca="false">J113+1</f>
        <v>9</v>
      </c>
      <c r="K115" s="38"/>
      <c r="L115" s="74"/>
    </row>
    <row r="116" customFormat="false" ht="14.4" hidden="false" customHeight="false" outlineLevel="0" collapsed="false">
      <c r="B116" s="73" t="s">
        <v>100</v>
      </c>
      <c r="C116" s="73" t="s">
        <v>46</v>
      </c>
      <c r="D116" s="73" t="n">
        <v>50</v>
      </c>
      <c r="E116" s="73"/>
      <c r="F116" s="73" t="str">
        <f aca="false">LEFT(F114,3)&amp;TEXT(RIGHT(F114,2)-1,"#00")</f>
        <v>TXA04</v>
      </c>
      <c r="G116" s="34" t="n">
        <v>38</v>
      </c>
      <c r="H116" s="35" t="n">
        <v>2</v>
      </c>
      <c r="I116" s="35" t="s">
        <v>99</v>
      </c>
      <c r="J116" s="36" t="n">
        <f aca="false">J114+1</f>
        <v>9</v>
      </c>
      <c r="K116" s="38"/>
      <c r="L116" s="74"/>
    </row>
    <row r="117" customFormat="false" ht="14.4" hidden="false" customHeight="false" outlineLevel="0" collapsed="false">
      <c r="B117" s="73" t="s">
        <v>100</v>
      </c>
      <c r="C117" s="73" t="s">
        <v>46</v>
      </c>
      <c r="D117" s="73" t="n">
        <v>50</v>
      </c>
      <c r="E117" s="73"/>
      <c r="F117" s="73" t="str">
        <f aca="false">LEFT(F115,3)&amp;TEXT(RIGHT(F115,2)-1,"#00")</f>
        <v>RXA03</v>
      </c>
      <c r="G117" s="34" t="n">
        <v>38</v>
      </c>
      <c r="H117" s="35" t="n">
        <v>2</v>
      </c>
      <c r="I117" s="35" t="s">
        <v>99</v>
      </c>
      <c r="J117" s="36" t="n">
        <f aca="false">J115+1</f>
        <v>10</v>
      </c>
      <c r="K117" s="38"/>
      <c r="L117" s="74"/>
    </row>
    <row r="118" customFormat="false" ht="14.4" hidden="false" customHeight="false" outlineLevel="0" collapsed="false">
      <c r="B118" s="73" t="s">
        <v>100</v>
      </c>
      <c r="C118" s="73" t="s">
        <v>46</v>
      </c>
      <c r="D118" s="73" t="n">
        <v>50</v>
      </c>
      <c r="E118" s="73"/>
      <c r="F118" s="73" t="str">
        <f aca="false">LEFT(F116,3)&amp;TEXT(RIGHT(F116,2)-1,"#00")</f>
        <v>TXA03</v>
      </c>
      <c r="G118" s="34" t="n">
        <v>38</v>
      </c>
      <c r="H118" s="35" t="n">
        <v>2</v>
      </c>
      <c r="I118" s="35" t="s">
        <v>99</v>
      </c>
      <c r="J118" s="36" t="n">
        <f aca="false">J116+1</f>
        <v>10</v>
      </c>
      <c r="K118" s="38"/>
      <c r="L118" s="74"/>
    </row>
    <row r="119" customFormat="false" ht="14.4" hidden="false" customHeight="false" outlineLevel="0" collapsed="false">
      <c r="B119" s="73" t="s">
        <v>100</v>
      </c>
      <c r="C119" s="73" t="s">
        <v>46</v>
      </c>
      <c r="D119" s="73" t="n">
        <v>50</v>
      </c>
      <c r="E119" s="73"/>
      <c r="F119" s="73" t="str">
        <f aca="false">LEFT(F117,3)&amp;TEXT(RIGHT(F117,2)-1,"#00")</f>
        <v>RXA02</v>
      </c>
      <c r="G119" s="34" t="n">
        <v>38</v>
      </c>
      <c r="H119" s="35" t="n">
        <v>2</v>
      </c>
      <c r="I119" s="35" t="s">
        <v>99</v>
      </c>
      <c r="J119" s="36" t="n">
        <f aca="false">J117+1</f>
        <v>11</v>
      </c>
      <c r="K119" s="38"/>
      <c r="L119" s="74"/>
    </row>
    <row r="120" customFormat="false" ht="14.4" hidden="false" customHeight="false" outlineLevel="0" collapsed="false">
      <c r="B120" s="73" t="s">
        <v>100</v>
      </c>
      <c r="C120" s="73" t="s">
        <v>46</v>
      </c>
      <c r="D120" s="73" t="n">
        <v>50</v>
      </c>
      <c r="E120" s="73"/>
      <c r="F120" s="73" t="str">
        <f aca="false">LEFT(F118,3)&amp;TEXT(RIGHT(F118,2)-1,"#00")</f>
        <v>TXA02</v>
      </c>
      <c r="G120" s="34" t="n">
        <v>38</v>
      </c>
      <c r="H120" s="35" t="n">
        <v>2</v>
      </c>
      <c r="I120" s="35" t="s">
        <v>99</v>
      </c>
      <c r="J120" s="36" t="n">
        <f aca="false">J118+1</f>
        <v>11</v>
      </c>
      <c r="K120" s="38"/>
      <c r="L120" s="74"/>
    </row>
    <row r="121" customFormat="false" ht="14.4" hidden="false" customHeight="false" outlineLevel="0" collapsed="false">
      <c r="B121" s="73" t="s">
        <v>100</v>
      </c>
      <c r="C121" s="73" t="s">
        <v>46</v>
      </c>
      <c r="D121" s="73" t="n">
        <v>50</v>
      </c>
      <c r="E121" s="73"/>
      <c r="F121" s="73" t="str">
        <f aca="false">LEFT(F119,3)&amp;TEXT(RIGHT(F119,2)-1,"#00")</f>
        <v>RXA01</v>
      </c>
      <c r="G121" s="34" t="n">
        <v>38</v>
      </c>
      <c r="H121" s="35" t="n">
        <v>2</v>
      </c>
      <c r="I121" s="35" t="s">
        <v>99</v>
      </c>
      <c r="J121" s="36" t="n">
        <f aca="false">J119+1</f>
        <v>12</v>
      </c>
      <c r="K121" s="38"/>
      <c r="L121" s="74"/>
    </row>
    <row r="122" customFormat="false" ht="14.7" hidden="false" customHeight="false" outlineLevel="0" collapsed="false">
      <c r="B122" s="75" t="s">
        <v>100</v>
      </c>
      <c r="C122" s="75" t="s">
        <v>46</v>
      </c>
      <c r="D122" s="75" t="n">
        <v>50</v>
      </c>
      <c r="E122" s="75"/>
      <c r="F122" s="75" t="str">
        <f aca="false">LEFT(F120,3)&amp;TEXT(RIGHT(F120,2)-1,"#00")</f>
        <v>TXA01</v>
      </c>
      <c r="G122" s="70" t="n">
        <v>38</v>
      </c>
      <c r="H122" s="48" t="n">
        <v>2</v>
      </c>
      <c r="I122" s="48" t="s">
        <v>99</v>
      </c>
      <c r="J122" s="49" t="n">
        <f aca="false">J120+1</f>
        <v>12</v>
      </c>
      <c r="K122" s="67"/>
      <c r="L122" s="76"/>
    </row>
    <row r="123" customFormat="false" ht="14.7" hidden="false" customHeight="false" outlineLevel="0" collapsed="false">
      <c r="B123" s="77" t="s">
        <v>100</v>
      </c>
      <c r="C123" s="77" t="s">
        <v>46</v>
      </c>
      <c r="D123" s="77" t="n">
        <v>50</v>
      </c>
      <c r="E123" s="77"/>
      <c r="F123" s="77" t="s">
        <v>2</v>
      </c>
      <c r="G123" s="29" t="n">
        <v>38</v>
      </c>
      <c r="H123" s="30" t="n">
        <v>2</v>
      </c>
      <c r="I123" s="30" t="s">
        <v>99</v>
      </c>
      <c r="J123" s="31" t="n">
        <f aca="false">J121+1</f>
        <v>13</v>
      </c>
      <c r="K123" s="74"/>
      <c r="L123" s="74"/>
    </row>
    <row r="124" customFormat="false" ht="14.4" hidden="false" customHeight="false" outlineLevel="0" collapsed="false">
      <c r="B124" s="78" t="s">
        <v>100</v>
      </c>
      <c r="C124" s="78" t="s">
        <v>46</v>
      </c>
      <c r="D124" s="78" t="n">
        <v>50</v>
      </c>
      <c r="E124" s="78"/>
      <c r="F124" s="78" t="str">
        <f aca="false">SUBSTITUTE(F123,"RX", "TX")</f>
        <v>TXD12</v>
      </c>
      <c r="G124" s="34" t="n">
        <v>38</v>
      </c>
      <c r="H124" s="35" t="n">
        <v>2</v>
      </c>
      <c r="I124" s="35" t="s">
        <v>99</v>
      </c>
      <c r="J124" s="36" t="n">
        <f aca="false">J122+1</f>
        <v>13</v>
      </c>
      <c r="K124" s="37"/>
      <c r="L124" s="37"/>
    </row>
    <row r="125" customFormat="false" ht="14.4" hidden="false" customHeight="false" outlineLevel="0" collapsed="false">
      <c r="B125" s="78" t="s">
        <v>100</v>
      </c>
      <c r="C125" s="78" t="s">
        <v>46</v>
      </c>
      <c r="D125" s="78" t="n">
        <v>50</v>
      </c>
      <c r="E125" s="78"/>
      <c r="F125" s="78" t="str">
        <f aca="false">LEFT(F123,3)&amp;TEXT(RIGHT(F123,2)-1,"#00")</f>
        <v>RXD11</v>
      </c>
      <c r="G125" s="34" t="n">
        <v>38</v>
      </c>
      <c r="H125" s="35" t="n">
        <v>2</v>
      </c>
      <c r="I125" s="35" t="s">
        <v>99</v>
      </c>
      <c r="J125" s="36" t="n">
        <f aca="false">J123+1</f>
        <v>14</v>
      </c>
      <c r="K125" s="37"/>
      <c r="L125" s="37"/>
    </row>
    <row r="126" customFormat="false" ht="14.4" hidden="false" customHeight="false" outlineLevel="0" collapsed="false">
      <c r="B126" s="78" t="s">
        <v>100</v>
      </c>
      <c r="C126" s="78" t="s">
        <v>46</v>
      </c>
      <c r="D126" s="78" t="n">
        <v>50</v>
      </c>
      <c r="E126" s="78"/>
      <c r="F126" s="78" t="str">
        <f aca="false">LEFT(F124,3)&amp;TEXT(RIGHT(F124,2)-1,"#00")</f>
        <v>TXD11</v>
      </c>
      <c r="G126" s="34" t="n">
        <v>38</v>
      </c>
      <c r="H126" s="35" t="n">
        <v>2</v>
      </c>
      <c r="I126" s="35" t="s">
        <v>99</v>
      </c>
      <c r="J126" s="36" t="n">
        <f aca="false">J124+1</f>
        <v>14</v>
      </c>
      <c r="K126" s="37"/>
      <c r="L126" s="37"/>
    </row>
    <row r="127" customFormat="false" ht="14.4" hidden="false" customHeight="false" outlineLevel="0" collapsed="false">
      <c r="B127" s="78" t="s">
        <v>100</v>
      </c>
      <c r="C127" s="78" t="s">
        <v>46</v>
      </c>
      <c r="D127" s="78" t="n">
        <v>50</v>
      </c>
      <c r="E127" s="78"/>
      <c r="F127" s="78" t="str">
        <f aca="false">LEFT(F125,3)&amp;TEXT(RIGHT(F125,2)-1,"#00")</f>
        <v>RXD10</v>
      </c>
      <c r="G127" s="34" t="n">
        <v>38</v>
      </c>
      <c r="H127" s="35" t="n">
        <v>2</v>
      </c>
      <c r="I127" s="35" t="s">
        <v>99</v>
      </c>
      <c r="J127" s="36" t="n">
        <f aca="false">J125+1</f>
        <v>15</v>
      </c>
      <c r="K127" s="38"/>
      <c r="L127" s="38"/>
    </row>
    <row r="128" customFormat="false" ht="14.4" hidden="false" customHeight="false" outlineLevel="0" collapsed="false">
      <c r="B128" s="78" t="s">
        <v>100</v>
      </c>
      <c r="C128" s="78" t="s">
        <v>46</v>
      </c>
      <c r="D128" s="78" t="n">
        <v>50</v>
      </c>
      <c r="E128" s="78"/>
      <c r="F128" s="78" t="str">
        <f aca="false">LEFT(F126,3)&amp;TEXT(RIGHT(F126,2)-1,"#00")</f>
        <v>TXD10</v>
      </c>
      <c r="G128" s="34" t="n">
        <v>38</v>
      </c>
      <c r="H128" s="35" t="n">
        <v>2</v>
      </c>
      <c r="I128" s="35" t="s">
        <v>99</v>
      </c>
      <c r="J128" s="36" t="n">
        <f aca="false">J126+1</f>
        <v>15</v>
      </c>
      <c r="K128" s="38"/>
      <c r="L128" s="38"/>
    </row>
    <row r="129" customFormat="false" ht="14.4" hidden="false" customHeight="false" outlineLevel="0" collapsed="false">
      <c r="B129" s="78" t="s">
        <v>100</v>
      </c>
      <c r="C129" s="78" t="s">
        <v>46</v>
      </c>
      <c r="D129" s="78" t="n">
        <v>50</v>
      </c>
      <c r="E129" s="78"/>
      <c r="F129" s="78" t="str">
        <f aca="false">LEFT(F127,3)&amp;TEXT(RIGHT(F127,2)-1,"#00")</f>
        <v>RXD09</v>
      </c>
      <c r="G129" s="34" t="n">
        <v>38</v>
      </c>
      <c r="H129" s="35" t="n">
        <v>2</v>
      </c>
      <c r="I129" s="35" t="s">
        <v>99</v>
      </c>
      <c r="J129" s="36" t="n">
        <f aca="false">J127+1</f>
        <v>16</v>
      </c>
      <c r="K129" s="38"/>
      <c r="L129" s="38"/>
    </row>
    <row r="130" customFormat="false" ht="14.4" hidden="false" customHeight="false" outlineLevel="0" collapsed="false">
      <c r="B130" s="78" t="s">
        <v>100</v>
      </c>
      <c r="C130" s="78" t="s">
        <v>46</v>
      </c>
      <c r="D130" s="78" t="n">
        <v>50</v>
      </c>
      <c r="E130" s="78"/>
      <c r="F130" s="78" t="str">
        <f aca="false">LEFT(F128,3)&amp;TEXT(RIGHT(F128,2)-1,"#00")</f>
        <v>TXD09</v>
      </c>
      <c r="G130" s="34" t="n">
        <v>38</v>
      </c>
      <c r="H130" s="35" t="n">
        <v>2</v>
      </c>
      <c r="I130" s="35" t="s">
        <v>99</v>
      </c>
      <c r="J130" s="36" t="n">
        <f aca="false">J128+1</f>
        <v>16</v>
      </c>
      <c r="K130" s="38"/>
      <c r="L130" s="38"/>
    </row>
    <row r="131" customFormat="false" ht="14.4" hidden="false" customHeight="false" outlineLevel="0" collapsed="false">
      <c r="B131" s="78" t="s">
        <v>100</v>
      </c>
      <c r="C131" s="78" t="s">
        <v>46</v>
      </c>
      <c r="D131" s="78" t="n">
        <v>50</v>
      </c>
      <c r="E131" s="78"/>
      <c r="F131" s="78" t="str">
        <f aca="false">LEFT(F129,3)&amp;TEXT(RIGHT(F129,2)-1,"#00")</f>
        <v>RXD08</v>
      </c>
      <c r="G131" s="34" t="n">
        <v>38</v>
      </c>
      <c r="H131" s="35" t="n">
        <v>2</v>
      </c>
      <c r="I131" s="35" t="s">
        <v>99</v>
      </c>
      <c r="J131" s="36" t="n">
        <f aca="false">J129+1</f>
        <v>17</v>
      </c>
      <c r="K131" s="38"/>
      <c r="L131" s="38"/>
    </row>
    <row r="132" customFormat="false" ht="14.4" hidden="false" customHeight="false" outlineLevel="0" collapsed="false">
      <c r="B132" s="78" t="s">
        <v>100</v>
      </c>
      <c r="C132" s="78" t="s">
        <v>46</v>
      </c>
      <c r="D132" s="78" t="n">
        <v>50</v>
      </c>
      <c r="E132" s="78"/>
      <c r="F132" s="78" t="str">
        <f aca="false">LEFT(F130,3)&amp;TEXT(RIGHT(F130,2)-1,"#00")</f>
        <v>TXD08</v>
      </c>
      <c r="G132" s="34" t="n">
        <v>38</v>
      </c>
      <c r="H132" s="35" t="n">
        <v>2</v>
      </c>
      <c r="I132" s="35" t="s">
        <v>99</v>
      </c>
      <c r="J132" s="36" t="n">
        <f aca="false">J130+1</f>
        <v>17</v>
      </c>
      <c r="K132" s="38"/>
      <c r="L132" s="38"/>
    </row>
    <row r="133" customFormat="false" ht="14.4" hidden="false" customHeight="false" outlineLevel="0" collapsed="false">
      <c r="B133" s="78" t="s">
        <v>100</v>
      </c>
      <c r="C133" s="78" t="s">
        <v>46</v>
      </c>
      <c r="D133" s="78" t="n">
        <v>50</v>
      </c>
      <c r="E133" s="78"/>
      <c r="F133" s="78" t="str">
        <f aca="false">LEFT(F131,3)&amp;TEXT(RIGHT(F131,2)-1,"#00")</f>
        <v>RXD07</v>
      </c>
      <c r="G133" s="34" t="n">
        <v>38</v>
      </c>
      <c r="H133" s="35" t="n">
        <v>2</v>
      </c>
      <c r="I133" s="35" t="s">
        <v>99</v>
      </c>
      <c r="J133" s="36" t="n">
        <f aca="false">J131+1</f>
        <v>18</v>
      </c>
      <c r="K133" s="38"/>
      <c r="L133" s="38"/>
    </row>
    <row r="134" customFormat="false" ht="14.4" hidden="false" customHeight="false" outlineLevel="0" collapsed="false">
      <c r="B134" s="78" t="s">
        <v>100</v>
      </c>
      <c r="C134" s="78" t="s">
        <v>46</v>
      </c>
      <c r="D134" s="78" t="n">
        <v>50</v>
      </c>
      <c r="E134" s="78"/>
      <c r="F134" s="78" t="str">
        <f aca="false">LEFT(F132,3)&amp;TEXT(RIGHT(F132,2)-1,"#00")</f>
        <v>TXD07</v>
      </c>
      <c r="G134" s="34" t="n">
        <v>38</v>
      </c>
      <c r="H134" s="35" t="n">
        <v>2</v>
      </c>
      <c r="I134" s="35" t="s">
        <v>99</v>
      </c>
      <c r="J134" s="36" t="n">
        <f aca="false">J132+1</f>
        <v>18</v>
      </c>
      <c r="K134" s="38"/>
      <c r="L134" s="38"/>
    </row>
    <row r="135" customFormat="false" ht="14.4" hidden="false" customHeight="false" outlineLevel="0" collapsed="false">
      <c r="B135" s="78" t="s">
        <v>100</v>
      </c>
      <c r="C135" s="78" t="s">
        <v>46</v>
      </c>
      <c r="D135" s="78" t="n">
        <v>50</v>
      </c>
      <c r="E135" s="78"/>
      <c r="F135" s="78" t="str">
        <f aca="false">LEFT(F133,3)&amp;TEXT(RIGHT(F133,2)-1,"#00")</f>
        <v>RXD06</v>
      </c>
      <c r="G135" s="34" t="n">
        <v>38</v>
      </c>
      <c r="H135" s="35" t="n">
        <v>2</v>
      </c>
      <c r="I135" s="35" t="s">
        <v>99</v>
      </c>
      <c r="J135" s="36" t="n">
        <f aca="false">J133+1</f>
        <v>19</v>
      </c>
      <c r="K135" s="38"/>
      <c r="L135" s="38"/>
    </row>
    <row r="136" customFormat="false" ht="14.4" hidden="false" customHeight="false" outlineLevel="0" collapsed="false">
      <c r="B136" s="78" t="s">
        <v>100</v>
      </c>
      <c r="C136" s="78" t="s">
        <v>46</v>
      </c>
      <c r="D136" s="78" t="n">
        <v>50</v>
      </c>
      <c r="E136" s="78"/>
      <c r="F136" s="78" t="str">
        <f aca="false">LEFT(F134,3)&amp;TEXT(RIGHT(F134,2)-1,"#00")</f>
        <v>TXD06</v>
      </c>
      <c r="G136" s="34" t="n">
        <v>38</v>
      </c>
      <c r="H136" s="35" t="n">
        <v>2</v>
      </c>
      <c r="I136" s="35" t="s">
        <v>99</v>
      </c>
      <c r="J136" s="36" t="n">
        <f aca="false">J134+1</f>
        <v>19</v>
      </c>
      <c r="K136" s="38"/>
      <c r="L136" s="38"/>
    </row>
    <row r="137" customFormat="false" ht="14.4" hidden="false" customHeight="false" outlineLevel="0" collapsed="false">
      <c r="B137" s="78" t="s">
        <v>100</v>
      </c>
      <c r="C137" s="78" t="s">
        <v>46</v>
      </c>
      <c r="D137" s="78" t="n">
        <v>50</v>
      </c>
      <c r="E137" s="78"/>
      <c r="F137" s="78" t="str">
        <f aca="false">LEFT(F135,3)&amp;TEXT(RIGHT(F135,2)-1,"#00")</f>
        <v>RXD05</v>
      </c>
      <c r="G137" s="34" t="n">
        <v>38</v>
      </c>
      <c r="H137" s="35" t="n">
        <v>2</v>
      </c>
      <c r="I137" s="35" t="s">
        <v>99</v>
      </c>
      <c r="J137" s="36" t="n">
        <f aca="false">J135+1</f>
        <v>20</v>
      </c>
      <c r="K137" s="38"/>
      <c r="L137" s="38"/>
    </row>
    <row r="138" customFormat="false" ht="14.4" hidden="false" customHeight="false" outlineLevel="0" collapsed="false">
      <c r="B138" s="78" t="s">
        <v>100</v>
      </c>
      <c r="C138" s="78" t="s">
        <v>46</v>
      </c>
      <c r="D138" s="78" t="n">
        <v>50</v>
      </c>
      <c r="E138" s="78"/>
      <c r="F138" s="78" t="str">
        <f aca="false">LEFT(F136,3)&amp;TEXT(RIGHT(F136,2)-1,"#00")</f>
        <v>TXD05</v>
      </c>
      <c r="G138" s="34" t="n">
        <v>38</v>
      </c>
      <c r="H138" s="35" t="n">
        <v>2</v>
      </c>
      <c r="I138" s="35" t="s">
        <v>99</v>
      </c>
      <c r="J138" s="36" t="n">
        <f aca="false">J136+1</f>
        <v>20</v>
      </c>
      <c r="K138" s="38"/>
      <c r="L138" s="38"/>
    </row>
    <row r="139" customFormat="false" ht="14.4" hidden="false" customHeight="false" outlineLevel="0" collapsed="false">
      <c r="B139" s="78" t="s">
        <v>100</v>
      </c>
      <c r="C139" s="78" t="s">
        <v>46</v>
      </c>
      <c r="D139" s="78" t="n">
        <v>50</v>
      </c>
      <c r="E139" s="78"/>
      <c r="F139" s="78" t="str">
        <f aca="false">LEFT(F137,3)&amp;TEXT(RIGHT(F137,2)-1,"#00")</f>
        <v>RXD04</v>
      </c>
      <c r="G139" s="34" t="n">
        <v>38</v>
      </c>
      <c r="H139" s="35" t="n">
        <v>2</v>
      </c>
      <c r="I139" s="35" t="s">
        <v>99</v>
      </c>
      <c r="J139" s="36" t="n">
        <f aca="false">J137+1</f>
        <v>21</v>
      </c>
      <c r="K139" s="38"/>
      <c r="L139" s="38"/>
    </row>
    <row r="140" customFormat="false" ht="14.4" hidden="false" customHeight="false" outlineLevel="0" collapsed="false">
      <c r="B140" s="78" t="s">
        <v>100</v>
      </c>
      <c r="C140" s="78" t="s">
        <v>46</v>
      </c>
      <c r="D140" s="78" t="n">
        <v>50</v>
      </c>
      <c r="E140" s="78"/>
      <c r="F140" s="78" t="str">
        <f aca="false">LEFT(F138,3)&amp;TEXT(RIGHT(F138,2)-1,"#00")</f>
        <v>TXD04</v>
      </c>
      <c r="G140" s="34" t="n">
        <v>38</v>
      </c>
      <c r="H140" s="35" t="n">
        <v>2</v>
      </c>
      <c r="I140" s="35" t="s">
        <v>99</v>
      </c>
      <c r="J140" s="36" t="n">
        <f aca="false">J138+1</f>
        <v>21</v>
      </c>
      <c r="K140" s="38"/>
      <c r="L140" s="38"/>
    </row>
    <row r="141" customFormat="false" ht="14.4" hidden="false" customHeight="false" outlineLevel="0" collapsed="false">
      <c r="B141" s="78" t="s">
        <v>100</v>
      </c>
      <c r="C141" s="78" t="s">
        <v>46</v>
      </c>
      <c r="D141" s="78" t="n">
        <v>50</v>
      </c>
      <c r="E141" s="78"/>
      <c r="F141" s="78" t="str">
        <f aca="false">LEFT(F139,3)&amp;TEXT(RIGHT(F139,2)-1,"#00")</f>
        <v>RXD03</v>
      </c>
      <c r="G141" s="34" t="n">
        <v>38</v>
      </c>
      <c r="H141" s="35" t="n">
        <v>2</v>
      </c>
      <c r="I141" s="35" t="s">
        <v>99</v>
      </c>
      <c r="J141" s="36" t="n">
        <f aca="false">J139+1</f>
        <v>22</v>
      </c>
      <c r="K141" s="38"/>
      <c r="L141" s="38"/>
    </row>
    <row r="142" customFormat="false" ht="14.4" hidden="false" customHeight="false" outlineLevel="0" collapsed="false">
      <c r="B142" s="78" t="s">
        <v>100</v>
      </c>
      <c r="C142" s="78" t="s">
        <v>46</v>
      </c>
      <c r="D142" s="78" t="n">
        <v>50</v>
      </c>
      <c r="E142" s="78"/>
      <c r="F142" s="78" t="str">
        <f aca="false">LEFT(F140,3)&amp;TEXT(RIGHT(F140,2)-1,"#00")</f>
        <v>TXD03</v>
      </c>
      <c r="G142" s="34" t="n">
        <v>38</v>
      </c>
      <c r="H142" s="35" t="n">
        <v>2</v>
      </c>
      <c r="I142" s="35" t="s">
        <v>99</v>
      </c>
      <c r="J142" s="36" t="n">
        <f aca="false">J140+1</f>
        <v>22</v>
      </c>
      <c r="K142" s="38"/>
      <c r="L142" s="38"/>
    </row>
    <row r="143" customFormat="false" ht="14.4" hidden="false" customHeight="false" outlineLevel="0" collapsed="false">
      <c r="B143" s="78" t="s">
        <v>100</v>
      </c>
      <c r="C143" s="78" t="s">
        <v>46</v>
      </c>
      <c r="D143" s="78" t="n">
        <v>50</v>
      </c>
      <c r="E143" s="78"/>
      <c r="F143" s="78" t="str">
        <f aca="false">LEFT(F141,3)&amp;TEXT(RIGHT(F141,2)-1,"#00")</f>
        <v>RXD02</v>
      </c>
      <c r="G143" s="34" t="n">
        <v>38</v>
      </c>
      <c r="H143" s="35" t="n">
        <v>2</v>
      </c>
      <c r="I143" s="35" t="s">
        <v>99</v>
      </c>
      <c r="J143" s="36" t="n">
        <f aca="false">J141+1</f>
        <v>23</v>
      </c>
      <c r="K143" s="37"/>
      <c r="L143" s="37"/>
    </row>
    <row r="144" customFormat="false" ht="14.4" hidden="false" customHeight="false" outlineLevel="0" collapsed="false">
      <c r="B144" s="78" t="s">
        <v>100</v>
      </c>
      <c r="C144" s="78" t="s">
        <v>46</v>
      </c>
      <c r="D144" s="78" t="n">
        <v>50</v>
      </c>
      <c r="E144" s="78"/>
      <c r="F144" s="78" t="str">
        <f aca="false">LEFT(F142,3)&amp;TEXT(RIGHT(F142,2)-1,"#00")</f>
        <v>TXD02</v>
      </c>
      <c r="G144" s="34" t="n">
        <v>38</v>
      </c>
      <c r="H144" s="35" t="n">
        <v>2</v>
      </c>
      <c r="I144" s="35" t="s">
        <v>99</v>
      </c>
      <c r="J144" s="36" t="n">
        <f aca="false">J142+1</f>
        <v>23</v>
      </c>
      <c r="K144" s="37"/>
      <c r="L144" s="37"/>
    </row>
    <row r="145" customFormat="false" ht="14.4" hidden="false" customHeight="false" outlineLevel="0" collapsed="false">
      <c r="B145" s="78" t="s">
        <v>100</v>
      </c>
      <c r="C145" s="78" t="s">
        <v>46</v>
      </c>
      <c r="D145" s="78" t="n">
        <v>50</v>
      </c>
      <c r="E145" s="78"/>
      <c r="F145" s="78" t="str">
        <f aca="false">LEFT(F143,3)&amp;TEXT(RIGHT(F143,2)-1,"#00")</f>
        <v>RXD01</v>
      </c>
      <c r="G145" s="34" t="n">
        <v>38</v>
      </c>
      <c r="H145" s="35" t="n">
        <v>2</v>
      </c>
      <c r="I145" s="35" t="s">
        <v>99</v>
      </c>
      <c r="J145" s="36" t="n">
        <f aca="false">J143+1</f>
        <v>24</v>
      </c>
      <c r="K145" s="37"/>
      <c r="L145" s="37"/>
    </row>
    <row r="146" customFormat="false" ht="14.7" hidden="false" customHeight="false" outlineLevel="0" collapsed="false">
      <c r="B146" s="79" t="s">
        <v>100</v>
      </c>
      <c r="C146" s="79" t="s">
        <v>46</v>
      </c>
      <c r="D146" s="79" t="n">
        <v>50</v>
      </c>
      <c r="E146" s="79"/>
      <c r="F146" s="79" t="str">
        <f aca="false">LEFT(F144,3)&amp;TEXT(RIGHT(F144,2)-1,"#00")</f>
        <v>TXD01</v>
      </c>
      <c r="G146" s="47" t="n">
        <v>38</v>
      </c>
      <c r="H146" s="48" t="n">
        <v>2</v>
      </c>
      <c r="I146" s="48" t="s">
        <v>99</v>
      </c>
      <c r="J146" s="49" t="n">
        <f aca="false">J144+1</f>
        <v>24</v>
      </c>
      <c r="K146" s="76"/>
      <c r="L146" s="76"/>
    </row>
    <row r="147" customFormat="false" ht="14.7" hidden="false" customHeight="false" outlineLevel="0" collapsed="false">
      <c r="B147" s="51" t="s">
        <v>108</v>
      </c>
      <c r="C147" s="51" t="s">
        <v>25</v>
      </c>
      <c r="D147" s="51" t="n">
        <v>160</v>
      </c>
      <c r="E147" s="51" t="n">
        <v>4</v>
      </c>
      <c r="F147" s="51" t="s">
        <v>109</v>
      </c>
      <c r="G147" s="29" t="n">
        <v>36</v>
      </c>
      <c r="H147" s="30" t="s">
        <v>110</v>
      </c>
      <c r="I147" s="30" t="s">
        <v>47</v>
      </c>
      <c r="J147" s="31" t="n">
        <v>1</v>
      </c>
      <c r="K147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[turano/Prime712/161/6/RXA12]</v>
      </c>
      <c r="L147" s="38" t="s">
        <v>111</v>
      </c>
    </row>
    <row r="148" customFormat="false" ht="14.4" hidden="false" customHeight="false" outlineLevel="0" collapsed="false">
      <c r="B148" s="53" t="str">
        <f aca="false">B147</f>
        <v>turano</v>
      </c>
      <c r="C148" s="53" t="str">
        <f aca="false">C147</f>
        <v>Prime712</v>
      </c>
      <c r="D148" s="53" t="n">
        <f aca="false">D147</f>
        <v>160</v>
      </c>
      <c r="E148" s="53" t="n">
        <f aca="false">E147</f>
        <v>4</v>
      </c>
      <c r="F148" s="53" t="str">
        <f aca="false">LEFT(F147,3)&amp;TEXT(RIGHT(F147,2)-1,"#00")</f>
        <v>TXA11</v>
      </c>
      <c r="G148" s="34" t="n">
        <f aca="false">G147</f>
        <v>36</v>
      </c>
      <c r="H148" s="35" t="str">
        <f aca="false">H147</f>
        <v>C5-MPO1</v>
      </c>
      <c r="I148" s="35" t="str">
        <f aca="false">I147</f>
        <v>Top</v>
      </c>
      <c r="J148" s="36" t="n">
        <f aca="false">J147+1</f>
        <v>2</v>
      </c>
      <c r="K148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[turano/Prime712/161/6/RXA11]</v>
      </c>
      <c r="L148" s="38" t="s">
        <v>111</v>
      </c>
    </row>
    <row r="149" customFormat="false" ht="14.4" hidden="false" customHeight="false" outlineLevel="0" collapsed="false">
      <c r="B149" s="53" t="str">
        <f aca="false">B148</f>
        <v>turano</v>
      </c>
      <c r="C149" s="53" t="str">
        <f aca="false">C148</f>
        <v>Prime712</v>
      </c>
      <c r="D149" s="53" t="n">
        <f aca="false">D148</f>
        <v>160</v>
      </c>
      <c r="E149" s="53" t="n">
        <f aca="false">E148</f>
        <v>4</v>
      </c>
      <c r="F149" s="53" t="str">
        <f aca="false">LEFT(F148,3)&amp;TEXT(RIGHT(F148,2)-1,"#00")</f>
        <v>TXA10</v>
      </c>
      <c r="G149" s="34" t="n">
        <f aca="false">G148</f>
        <v>36</v>
      </c>
      <c r="H149" s="35" t="str">
        <f aca="false">H148</f>
        <v>C5-MPO1</v>
      </c>
      <c r="I149" s="35" t="str">
        <f aca="false">I148</f>
        <v>Top</v>
      </c>
      <c r="J149" s="36" t="n">
        <f aca="false">J148+1</f>
        <v>3</v>
      </c>
      <c r="K149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[turano/Prime712/161/6/RXA10]</v>
      </c>
      <c r="L149" s="38" t="s">
        <v>111</v>
      </c>
    </row>
    <row r="150" customFormat="false" ht="14.4" hidden="false" customHeight="false" outlineLevel="0" collapsed="false">
      <c r="B150" s="53" t="str">
        <f aca="false">B149</f>
        <v>turano</v>
      </c>
      <c r="C150" s="53" t="str">
        <f aca="false">C149</f>
        <v>Prime712</v>
      </c>
      <c r="D150" s="53" t="n">
        <f aca="false">D149</f>
        <v>160</v>
      </c>
      <c r="E150" s="53" t="n">
        <f aca="false">E149</f>
        <v>4</v>
      </c>
      <c r="F150" s="53" t="str">
        <f aca="false">LEFT(F149,3)&amp;TEXT(RIGHT(F149,2)-1,"#00")</f>
        <v>TXA09</v>
      </c>
      <c r="G150" s="34" t="n">
        <f aca="false">G149</f>
        <v>36</v>
      </c>
      <c r="H150" s="35" t="str">
        <f aca="false">H149</f>
        <v>C5-MPO1</v>
      </c>
      <c r="I150" s="35" t="str">
        <f aca="false">I149</f>
        <v>Top</v>
      </c>
      <c r="J150" s="36" t="n">
        <f aca="false">J149+1</f>
        <v>4</v>
      </c>
      <c r="K150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[turano/Prime712/161/6/RXA09]</v>
      </c>
      <c r="L150" s="38" t="s">
        <v>111</v>
      </c>
    </row>
    <row r="151" customFormat="false" ht="14.4" hidden="false" customHeight="false" outlineLevel="0" collapsed="false">
      <c r="B151" s="53" t="str">
        <f aca="false">B150</f>
        <v>turano</v>
      </c>
      <c r="C151" s="53" t="str">
        <f aca="false">C150</f>
        <v>Prime712</v>
      </c>
      <c r="D151" s="53" t="n">
        <f aca="false">D150</f>
        <v>160</v>
      </c>
      <c r="E151" s="53" t="n">
        <f aca="false">E150</f>
        <v>4</v>
      </c>
      <c r="F151" s="53" t="str">
        <f aca="false">LEFT(F150,3)&amp;TEXT(RIGHT(F150,2)-1,"#00")</f>
        <v>TXA08</v>
      </c>
      <c r="G151" s="34" t="n">
        <f aca="false">G150</f>
        <v>36</v>
      </c>
      <c r="H151" s="35" t="str">
        <f aca="false">H150</f>
        <v>C5-MPO1</v>
      </c>
      <c r="I151" s="35" t="str">
        <f aca="false">I150</f>
        <v>Top</v>
      </c>
      <c r="J151" s="36" t="n">
        <f aca="false">J150+1</f>
        <v>5</v>
      </c>
      <c r="K151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[turano/Prime712/161/6/RXA08]</v>
      </c>
      <c r="L151" s="38" t="s">
        <v>111</v>
      </c>
    </row>
    <row r="152" customFormat="false" ht="14.4" hidden="false" customHeight="false" outlineLevel="0" collapsed="false">
      <c r="B152" s="53" t="str">
        <f aca="false">B151</f>
        <v>turano</v>
      </c>
      <c r="C152" s="53" t="str">
        <f aca="false">C151</f>
        <v>Prime712</v>
      </c>
      <c r="D152" s="53" t="n">
        <f aca="false">D151</f>
        <v>160</v>
      </c>
      <c r="E152" s="53" t="n">
        <f aca="false">E151</f>
        <v>4</v>
      </c>
      <c r="F152" s="53" t="str">
        <f aca="false">LEFT(F151,3)&amp;TEXT(RIGHT(F151,2)-1,"#00")</f>
        <v>TXA07</v>
      </c>
      <c r="G152" s="34" t="n">
        <f aca="false">G151</f>
        <v>36</v>
      </c>
      <c r="H152" s="35" t="str">
        <f aca="false">H151</f>
        <v>C5-MPO1</v>
      </c>
      <c r="I152" s="35" t="str">
        <f aca="false">I151</f>
        <v>Top</v>
      </c>
      <c r="J152" s="36" t="n">
        <f aca="false">J151+1</f>
        <v>6</v>
      </c>
      <c r="K152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[turano/Prime712/161/6/RXA07]</v>
      </c>
      <c r="L152" s="38" t="s">
        <v>111</v>
      </c>
    </row>
    <row r="153" customFormat="false" ht="14.4" hidden="false" customHeight="false" outlineLevel="0" collapsed="false">
      <c r="B153" s="53" t="str">
        <f aca="false">B152</f>
        <v>turano</v>
      </c>
      <c r="C153" s="53" t="str">
        <f aca="false">C152</f>
        <v>Prime712</v>
      </c>
      <c r="D153" s="53" t="n">
        <f aca="false">D152</f>
        <v>160</v>
      </c>
      <c r="E153" s="53" t="n">
        <f aca="false">E152</f>
        <v>4</v>
      </c>
      <c r="F153" s="53" t="str">
        <f aca="false">LEFT(F152,3)&amp;TEXT(RIGHT(F152,2)-1,"#00")</f>
        <v>TXA06</v>
      </c>
      <c r="G153" s="34" t="n">
        <f aca="false">G152</f>
        <v>36</v>
      </c>
      <c r="H153" s="35" t="str">
        <f aca="false">H152</f>
        <v>C5-MPO1</v>
      </c>
      <c r="I153" s="35" t="str">
        <f aca="false">I152</f>
        <v>Top</v>
      </c>
      <c r="J153" s="36" t="n">
        <f aca="false">J152+1</f>
        <v>7</v>
      </c>
      <c r="K153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[turano/Prime712/161/6/RXA06]</v>
      </c>
      <c r="L153" s="38" t="s">
        <v>111</v>
      </c>
    </row>
    <row r="154" customFormat="false" ht="14.4" hidden="false" customHeight="false" outlineLevel="0" collapsed="false">
      <c r="B154" s="53" t="str">
        <f aca="false">B153</f>
        <v>turano</v>
      </c>
      <c r="C154" s="53" t="str">
        <f aca="false">C153</f>
        <v>Prime712</v>
      </c>
      <c r="D154" s="53" t="n">
        <f aca="false">D153</f>
        <v>160</v>
      </c>
      <c r="E154" s="53" t="n">
        <f aca="false">E153</f>
        <v>4</v>
      </c>
      <c r="F154" s="53" t="str">
        <f aca="false">LEFT(F153,3)&amp;TEXT(RIGHT(F153,2)-1,"#00")</f>
        <v>TXA05</v>
      </c>
      <c r="G154" s="34" t="n">
        <f aca="false">G153</f>
        <v>36</v>
      </c>
      <c r="H154" s="35" t="str">
        <f aca="false">H153</f>
        <v>C5-MPO1</v>
      </c>
      <c r="I154" s="35" t="str">
        <f aca="false">I153</f>
        <v>Top</v>
      </c>
      <c r="J154" s="36" t="n">
        <f aca="false">J153+1</f>
        <v>8</v>
      </c>
      <c r="K154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[turano/Prime712/161/6/RXA05]</v>
      </c>
      <c r="L154" s="38" t="s">
        <v>111</v>
      </c>
    </row>
    <row r="155" customFormat="false" ht="14.4" hidden="false" customHeight="false" outlineLevel="0" collapsed="false">
      <c r="B155" s="53" t="str">
        <f aca="false">B154</f>
        <v>turano</v>
      </c>
      <c r="C155" s="53" t="str">
        <f aca="false">C154</f>
        <v>Prime712</v>
      </c>
      <c r="D155" s="53" t="n">
        <f aca="false">D154</f>
        <v>160</v>
      </c>
      <c r="E155" s="53" t="n">
        <f aca="false">E154</f>
        <v>4</v>
      </c>
      <c r="F155" s="53" t="str">
        <f aca="false">LEFT(F154,3)&amp;TEXT(RIGHT(F154,2)-1,"#00")</f>
        <v>TXA04</v>
      </c>
      <c r="G155" s="34" t="n">
        <f aca="false">G154</f>
        <v>36</v>
      </c>
      <c r="H155" s="35" t="str">
        <f aca="false">H154</f>
        <v>C5-MPO1</v>
      </c>
      <c r="I155" s="35" t="str">
        <f aca="false">I154</f>
        <v>Top</v>
      </c>
      <c r="J155" s="36" t="n">
        <f aca="false">J154+1</f>
        <v>9</v>
      </c>
      <c r="K155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[turano/Prime712/161/6/RXA04]</v>
      </c>
      <c r="L155" s="38" t="s">
        <v>111</v>
      </c>
    </row>
    <row r="156" customFormat="false" ht="14.4" hidden="false" customHeight="false" outlineLevel="0" collapsed="false">
      <c r="B156" s="53" t="str">
        <f aca="false">B155</f>
        <v>turano</v>
      </c>
      <c r="C156" s="53" t="str">
        <f aca="false">C155</f>
        <v>Prime712</v>
      </c>
      <c r="D156" s="53" t="n">
        <f aca="false">D155</f>
        <v>160</v>
      </c>
      <c r="E156" s="53" t="n">
        <f aca="false">E155</f>
        <v>4</v>
      </c>
      <c r="F156" s="53" t="str">
        <f aca="false">LEFT(F155,3)&amp;TEXT(RIGHT(F155,2)-1,"#00")</f>
        <v>TXA03</v>
      </c>
      <c r="G156" s="34" t="n">
        <f aca="false">G155</f>
        <v>36</v>
      </c>
      <c r="H156" s="35" t="str">
        <f aca="false">H155</f>
        <v>C5-MPO1</v>
      </c>
      <c r="I156" s="35" t="str">
        <f aca="false">I155</f>
        <v>Top</v>
      </c>
      <c r="J156" s="36" t="n">
        <f aca="false">J155+1</f>
        <v>10</v>
      </c>
      <c r="K156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[turano/Prime712/161/6/RXA03]</v>
      </c>
      <c r="L156" s="38" t="s">
        <v>111</v>
      </c>
    </row>
    <row r="157" customFormat="false" ht="14.4" hidden="false" customHeight="false" outlineLevel="0" collapsed="false">
      <c r="B157" s="53" t="str">
        <f aca="false">B156</f>
        <v>turano</v>
      </c>
      <c r="C157" s="53" t="str">
        <f aca="false">C156</f>
        <v>Prime712</v>
      </c>
      <c r="D157" s="53" t="n">
        <f aca="false">D156</f>
        <v>160</v>
      </c>
      <c r="E157" s="53" t="n">
        <f aca="false">E156</f>
        <v>4</v>
      </c>
      <c r="F157" s="53" t="str">
        <f aca="false">LEFT(F156,3)&amp;TEXT(RIGHT(F156,2)-1,"#00")</f>
        <v>TXA02</v>
      </c>
      <c r="G157" s="34" t="n">
        <f aca="false">G156</f>
        <v>36</v>
      </c>
      <c r="H157" s="35" t="str">
        <f aca="false">H156</f>
        <v>C5-MPO1</v>
      </c>
      <c r="I157" s="35" t="str">
        <f aca="false">I156</f>
        <v>Top</v>
      </c>
      <c r="J157" s="36" t="n">
        <f aca="false">J156+1</f>
        <v>11</v>
      </c>
      <c r="K157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[turano/Prime712/161/6/RXA02]</v>
      </c>
      <c r="L157" s="38" t="s">
        <v>111</v>
      </c>
    </row>
    <row r="158" customFormat="false" ht="14.4" hidden="false" customHeight="false" outlineLevel="0" collapsed="false">
      <c r="B158" s="53" t="str">
        <f aca="false">B157</f>
        <v>turano</v>
      </c>
      <c r="C158" s="53" t="str">
        <f aca="false">C157</f>
        <v>Prime712</v>
      </c>
      <c r="D158" s="53" t="n">
        <f aca="false">D157</f>
        <v>160</v>
      </c>
      <c r="E158" s="53" t="n">
        <f aca="false">E157</f>
        <v>4</v>
      </c>
      <c r="F158" s="53" t="str">
        <f aca="false">LEFT(F157,3)&amp;TEXT(RIGHT(F157,2)-1,"#00")</f>
        <v>TXA01</v>
      </c>
      <c r="G158" s="34" t="n">
        <f aca="false">G157</f>
        <v>36</v>
      </c>
      <c r="H158" s="35" t="str">
        <f aca="false">H157</f>
        <v>C5-MPO1</v>
      </c>
      <c r="I158" s="35" t="str">
        <f aca="false">I157</f>
        <v>Top</v>
      </c>
      <c r="J158" s="36" t="n">
        <f aca="false">J157+1</f>
        <v>12</v>
      </c>
      <c r="K158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[turano/Prime712/161/6/RXA01]</v>
      </c>
      <c r="L158" s="38" t="s">
        <v>111</v>
      </c>
    </row>
    <row r="159" customFormat="false" ht="14.4" hidden="false" customHeight="false" outlineLevel="0" collapsed="false">
      <c r="B159" s="53" t="str">
        <f aca="false">B158</f>
        <v>turano</v>
      </c>
      <c r="C159" s="53" t="str">
        <f aca="false">C158</f>
        <v>Prime712</v>
      </c>
      <c r="D159" s="53" t="n">
        <f aca="false">D158</f>
        <v>160</v>
      </c>
      <c r="E159" s="53" t="n">
        <f aca="false">E158</f>
        <v>4</v>
      </c>
      <c r="F159" s="53" t="s">
        <v>1</v>
      </c>
      <c r="G159" s="34" t="n">
        <f aca="false">G158</f>
        <v>36</v>
      </c>
      <c r="H159" s="35" t="s">
        <v>112</v>
      </c>
      <c r="I159" s="35" t="s">
        <v>73</v>
      </c>
      <c r="J159" s="36" t="n">
        <v>2</v>
      </c>
      <c r="K159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[turano/Prime712/161/6/TXA12]</v>
      </c>
      <c r="L159" s="38" t="s">
        <v>111</v>
      </c>
    </row>
    <row r="160" customFormat="false" ht="14.4" hidden="false" customHeight="false" outlineLevel="0" collapsed="false">
      <c r="B160" s="53" t="str">
        <f aca="false">B159</f>
        <v>turano</v>
      </c>
      <c r="C160" s="53" t="str">
        <f aca="false">C159</f>
        <v>Prime712</v>
      </c>
      <c r="D160" s="53" t="n">
        <f aca="false">D159</f>
        <v>160</v>
      </c>
      <c r="E160" s="53" t="n">
        <f aca="false">E159</f>
        <v>4</v>
      </c>
      <c r="F160" s="53" t="str">
        <f aca="false">LEFT(F159,3)&amp;TEXT(RIGHT(F159,2)-1,"#00")</f>
        <v>RXA11</v>
      </c>
      <c r="G160" s="34" t="n">
        <f aca="false">G159</f>
        <v>36</v>
      </c>
      <c r="H160" s="35" t="str">
        <f aca="false">H159</f>
        <v>C5-MPO2</v>
      </c>
      <c r="I160" s="35" t="str">
        <f aca="false">I159</f>
        <v>Bottom</v>
      </c>
      <c r="J160" s="36" t="n">
        <v>1</v>
      </c>
      <c r="K160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[turano/Prime712/161/6/TXA11]</v>
      </c>
      <c r="L160" s="38" t="s">
        <v>111</v>
      </c>
    </row>
    <row r="161" customFormat="false" ht="14.4" hidden="false" customHeight="false" outlineLevel="0" collapsed="false">
      <c r="B161" s="53" t="str">
        <f aca="false">B160</f>
        <v>turano</v>
      </c>
      <c r="C161" s="53" t="str">
        <f aca="false">C160</f>
        <v>Prime712</v>
      </c>
      <c r="D161" s="53" t="n">
        <f aca="false">D160</f>
        <v>160</v>
      </c>
      <c r="E161" s="53" t="n">
        <f aca="false">E160</f>
        <v>4</v>
      </c>
      <c r="F161" s="53" t="str">
        <f aca="false">LEFT(F160,3)&amp;TEXT(RIGHT(F160,2)-1,"#00")</f>
        <v>RXA10</v>
      </c>
      <c r="G161" s="34" t="n">
        <f aca="false">G160</f>
        <v>36</v>
      </c>
      <c r="H161" s="35" t="str">
        <f aca="false">H160</f>
        <v>C5-MPO2</v>
      </c>
      <c r="I161" s="35" t="str">
        <f aca="false">I160</f>
        <v>Bottom</v>
      </c>
      <c r="J161" s="36" t="n">
        <f aca="false">J159+2</f>
        <v>4</v>
      </c>
      <c r="K161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[turano/Prime712/161/6/TXA10]</v>
      </c>
      <c r="L161" s="38" t="s">
        <v>111</v>
      </c>
    </row>
    <row r="162" customFormat="false" ht="14.4" hidden="false" customHeight="false" outlineLevel="0" collapsed="false">
      <c r="B162" s="53" t="str">
        <f aca="false">B161</f>
        <v>turano</v>
      </c>
      <c r="C162" s="53" t="str">
        <f aca="false">C161</f>
        <v>Prime712</v>
      </c>
      <c r="D162" s="53" t="n">
        <f aca="false">D161</f>
        <v>160</v>
      </c>
      <c r="E162" s="53" t="n">
        <f aca="false">E161</f>
        <v>4</v>
      </c>
      <c r="F162" s="53" t="str">
        <f aca="false">LEFT(F161,3)&amp;TEXT(RIGHT(F161,2)-1,"#00")</f>
        <v>RXA09</v>
      </c>
      <c r="G162" s="34" t="n">
        <f aca="false">G161</f>
        <v>36</v>
      </c>
      <c r="H162" s="35" t="str">
        <f aca="false">H161</f>
        <v>C5-MPO2</v>
      </c>
      <c r="I162" s="35" t="str">
        <f aca="false">I161</f>
        <v>Bottom</v>
      </c>
      <c r="J162" s="36" t="n">
        <f aca="false">J160+2</f>
        <v>3</v>
      </c>
      <c r="K162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[turano/Prime712/161/6/TXA09]</v>
      </c>
      <c r="L162" s="38" t="s">
        <v>111</v>
      </c>
    </row>
    <row r="163" customFormat="false" ht="14.4" hidden="false" customHeight="false" outlineLevel="0" collapsed="false">
      <c r="B163" s="53" t="str">
        <f aca="false">B162</f>
        <v>turano</v>
      </c>
      <c r="C163" s="53" t="str">
        <f aca="false">C162</f>
        <v>Prime712</v>
      </c>
      <c r="D163" s="53" t="n">
        <f aca="false">D162</f>
        <v>160</v>
      </c>
      <c r="E163" s="53" t="n">
        <f aca="false">E162</f>
        <v>4</v>
      </c>
      <c r="F163" s="53" t="str">
        <f aca="false">LEFT(F162,3)&amp;TEXT(RIGHT(F162,2)-1,"#00")</f>
        <v>RXA08</v>
      </c>
      <c r="G163" s="34" t="n">
        <f aca="false">G162</f>
        <v>36</v>
      </c>
      <c r="H163" s="35" t="str">
        <f aca="false">H162</f>
        <v>C5-MPO2</v>
      </c>
      <c r="I163" s="35" t="str">
        <f aca="false">I162</f>
        <v>Bottom</v>
      </c>
      <c r="J163" s="36" t="n">
        <f aca="false">J161+2</f>
        <v>6</v>
      </c>
      <c r="K163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[turano/Prime712/161/6/TXA08]</v>
      </c>
      <c r="L163" s="38" t="s">
        <v>111</v>
      </c>
    </row>
    <row r="164" customFormat="false" ht="14.4" hidden="false" customHeight="false" outlineLevel="0" collapsed="false">
      <c r="B164" s="53" t="str">
        <f aca="false">B163</f>
        <v>turano</v>
      </c>
      <c r="C164" s="53" t="str">
        <f aca="false">C163</f>
        <v>Prime712</v>
      </c>
      <c r="D164" s="53" t="n">
        <f aca="false">D163</f>
        <v>160</v>
      </c>
      <c r="E164" s="53" t="n">
        <f aca="false">E163</f>
        <v>4</v>
      </c>
      <c r="F164" s="53" t="str">
        <f aca="false">LEFT(F163,3)&amp;TEXT(RIGHT(F163,2)-1,"#00")</f>
        <v>RXA07</v>
      </c>
      <c r="G164" s="34" t="n">
        <f aca="false">G163</f>
        <v>36</v>
      </c>
      <c r="H164" s="35" t="str">
        <f aca="false">H163</f>
        <v>C5-MPO2</v>
      </c>
      <c r="I164" s="35" t="str">
        <f aca="false">I163</f>
        <v>Bottom</v>
      </c>
      <c r="J164" s="36" t="n">
        <f aca="false">J162+2</f>
        <v>5</v>
      </c>
      <c r="K164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[turano/Prime712/161/6/TXA07]</v>
      </c>
      <c r="L164" s="38" t="s">
        <v>111</v>
      </c>
    </row>
    <row r="165" customFormat="false" ht="14.4" hidden="false" customHeight="false" outlineLevel="0" collapsed="false">
      <c r="B165" s="53" t="str">
        <f aca="false">B164</f>
        <v>turano</v>
      </c>
      <c r="C165" s="53" t="str">
        <f aca="false">C164</f>
        <v>Prime712</v>
      </c>
      <c r="D165" s="53" t="n">
        <f aca="false">D164</f>
        <v>160</v>
      </c>
      <c r="E165" s="53" t="n">
        <f aca="false">E164</f>
        <v>4</v>
      </c>
      <c r="F165" s="53" t="str">
        <f aca="false">LEFT(F164,3)&amp;TEXT(RIGHT(F164,2)-1,"#00")</f>
        <v>RXA06</v>
      </c>
      <c r="G165" s="34" t="n">
        <f aca="false">G164</f>
        <v>36</v>
      </c>
      <c r="H165" s="35" t="str">
        <f aca="false">H164</f>
        <v>C5-MPO2</v>
      </c>
      <c r="I165" s="35" t="str">
        <f aca="false">I164</f>
        <v>Bottom</v>
      </c>
      <c r="J165" s="36" t="n">
        <f aca="false">J163+2</f>
        <v>8</v>
      </c>
      <c r="K165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[turano/Prime712/161/6/TXA06]</v>
      </c>
      <c r="L165" s="38" t="s">
        <v>111</v>
      </c>
    </row>
    <row r="166" customFormat="false" ht="14.4" hidden="false" customHeight="false" outlineLevel="0" collapsed="false">
      <c r="B166" s="53" t="str">
        <f aca="false">B165</f>
        <v>turano</v>
      </c>
      <c r="C166" s="53" t="str">
        <f aca="false">C165</f>
        <v>Prime712</v>
      </c>
      <c r="D166" s="53" t="n">
        <f aca="false">D165</f>
        <v>160</v>
      </c>
      <c r="E166" s="53" t="n">
        <f aca="false">E165</f>
        <v>4</v>
      </c>
      <c r="F166" s="53" t="str">
        <f aca="false">LEFT(F165,3)&amp;TEXT(RIGHT(F165,2)-1,"#00")</f>
        <v>RXA05</v>
      </c>
      <c r="G166" s="34" t="n">
        <f aca="false">G165</f>
        <v>36</v>
      </c>
      <c r="H166" s="35" t="str">
        <f aca="false">H165</f>
        <v>C5-MPO2</v>
      </c>
      <c r="I166" s="35" t="str">
        <f aca="false">I165</f>
        <v>Bottom</v>
      </c>
      <c r="J166" s="36" t="n">
        <f aca="false">J164+2</f>
        <v>7</v>
      </c>
      <c r="K166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[turano/Prime712/161/6/TXA05]</v>
      </c>
      <c r="L166" s="38" t="s">
        <v>111</v>
      </c>
    </row>
    <row r="167" customFormat="false" ht="14.4" hidden="false" customHeight="false" outlineLevel="0" collapsed="false">
      <c r="B167" s="53" t="str">
        <f aca="false">B166</f>
        <v>turano</v>
      </c>
      <c r="C167" s="53" t="str">
        <f aca="false">C166</f>
        <v>Prime712</v>
      </c>
      <c r="D167" s="53" t="n">
        <f aca="false">D166</f>
        <v>160</v>
      </c>
      <c r="E167" s="53" t="n">
        <f aca="false">E166</f>
        <v>4</v>
      </c>
      <c r="F167" s="53" t="str">
        <f aca="false">LEFT(F166,3)&amp;TEXT(RIGHT(F166,2)-1,"#00")</f>
        <v>RXA04</v>
      </c>
      <c r="G167" s="34" t="n">
        <f aca="false">G166</f>
        <v>36</v>
      </c>
      <c r="H167" s="35" t="str">
        <f aca="false">H166</f>
        <v>C5-MPO2</v>
      </c>
      <c r="I167" s="35" t="str">
        <f aca="false">I166</f>
        <v>Bottom</v>
      </c>
      <c r="J167" s="36" t="n">
        <f aca="false">J165+2</f>
        <v>10</v>
      </c>
      <c r="K167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[turano/Prime712/161/6/TXA04]</v>
      </c>
      <c r="L167" s="44" t="s">
        <v>111</v>
      </c>
    </row>
    <row r="168" customFormat="false" ht="14.4" hidden="false" customHeight="false" outlineLevel="0" collapsed="false">
      <c r="B168" s="53" t="str">
        <f aca="false">B167</f>
        <v>turano</v>
      </c>
      <c r="C168" s="53" t="str">
        <f aca="false">C167</f>
        <v>Prime712</v>
      </c>
      <c r="D168" s="53" t="n">
        <f aca="false">D167</f>
        <v>160</v>
      </c>
      <c r="E168" s="53" t="n">
        <f aca="false">E167</f>
        <v>4</v>
      </c>
      <c r="F168" s="53" t="str">
        <f aca="false">LEFT(F167,3)&amp;TEXT(RIGHT(F167,2)-1,"#00")</f>
        <v>RXA03</v>
      </c>
      <c r="G168" s="34" t="n">
        <f aca="false">G167</f>
        <v>36</v>
      </c>
      <c r="H168" s="35" t="str">
        <f aca="false">H167</f>
        <v>C5-MPO2</v>
      </c>
      <c r="I168" s="35" t="str">
        <f aca="false">I167</f>
        <v>Bottom</v>
      </c>
      <c r="J168" s="36" t="n">
        <f aca="false">J166+2</f>
        <v>9</v>
      </c>
      <c r="K168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[turano/Prime712/161/6/TXA03]</v>
      </c>
      <c r="L168" s="44" t="s">
        <v>111</v>
      </c>
    </row>
    <row r="169" customFormat="false" ht="14.4" hidden="false" customHeight="false" outlineLevel="0" collapsed="false">
      <c r="B169" s="53" t="str">
        <f aca="false">B168</f>
        <v>turano</v>
      </c>
      <c r="C169" s="53" t="str">
        <f aca="false">C168</f>
        <v>Prime712</v>
      </c>
      <c r="D169" s="53" t="n">
        <f aca="false">D168</f>
        <v>160</v>
      </c>
      <c r="E169" s="53" t="n">
        <f aca="false">E168</f>
        <v>4</v>
      </c>
      <c r="F169" s="53" t="str">
        <f aca="false">LEFT(F168,3)&amp;TEXT(RIGHT(F168,2)-1,"#00")</f>
        <v>RXA02</v>
      </c>
      <c r="G169" s="34" t="n">
        <f aca="false">G168</f>
        <v>36</v>
      </c>
      <c r="H169" s="35" t="str">
        <f aca="false">H168</f>
        <v>C5-MPO2</v>
      </c>
      <c r="I169" s="35" t="str">
        <f aca="false">I168</f>
        <v>Bottom</v>
      </c>
      <c r="J169" s="36" t="n">
        <f aca="false">J167+2</f>
        <v>12</v>
      </c>
      <c r="K169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[turano/Prime712/161/6/TXA02]</v>
      </c>
      <c r="L169" s="44" t="s">
        <v>111</v>
      </c>
    </row>
    <row r="170" customFormat="false" ht="14.7" hidden="false" customHeight="false" outlineLevel="0" collapsed="false">
      <c r="B170" s="55" t="str">
        <f aca="false">B169</f>
        <v>turano</v>
      </c>
      <c r="C170" s="55" t="str">
        <f aca="false">C169</f>
        <v>Prime712</v>
      </c>
      <c r="D170" s="55" t="n">
        <f aca="false">D169</f>
        <v>160</v>
      </c>
      <c r="E170" s="55" t="n">
        <f aca="false">E169</f>
        <v>4</v>
      </c>
      <c r="F170" s="55" t="str">
        <f aca="false">LEFT(F169,3)&amp;TEXT(RIGHT(F169,2)-1,"#00")</f>
        <v>RXA01</v>
      </c>
      <c r="G170" s="70" t="n">
        <f aca="false">G169</f>
        <v>36</v>
      </c>
      <c r="H170" s="48" t="str">
        <f aca="false">H169</f>
        <v>C5-MPO2</v>
      </c>
      <c r="I170" s="48" t="str">
        <f aca="false">I169</f>
        <v>Bottom</v>
      </c>
      <c r="J170" s="49" t="n">
        <f aca="false">J168+2</f>
        <v>11</v>
      </c>
      <c r="K170" s="67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[turano/Prime712/161/6/TXA01]</v>
      </c>
      <c r="L170" s="58" t="s">
        <v>111</v>
      </c>
    </row>
    <row r="171" customFormat="false" ht="14.7" hidden="false" customHeight="false" outlineLevel="0" collapsed="false">
      <c r="B171" s="59" t="s">
        <v>108</v>
      </c>
      <c r="C171" s="59" t="str">
        <f aca="false">C170</f>
        <v>Prime712</v>
      </c>
      <c r="D171" s="59" t="n">
        <v>161</v>
      </c>
      <c r="E171" s="59" t="n">
        <v>6</v>
      </c>
      <c r="F171" s="59" t="s">
        <v>109</v>
      </c>
      <c r="G171" s="29" t="n">
        <f aca="false">G170</f>
        <v>36</v>
      </c>
      <c r="H171" s="30" t="s">
        <v>113</v>
      </c>
      <c r="I171" s="30" t="s">
        <v>47</v>
      </c>
      <c r="J171" s="31" t="n">
        <v>1</v>
      </c>
      <c r="K171" s="52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[turano/Prime712/160/4/RXA12]</v>
      </c>
      <c r="L171" s="38" t="s">
        <v>111</v>
      </c>
    </row>
    <row r="172" customFormat="false" ht="14.4" hidden="false" customHeight="false" outlineLevel="0" collapsed="false">
      <c r="B172" s="62" t="str">
        <f aca="false">B171</f>
        <v>turano</v>
      </c>
      <c r="C172" s="62" t="str">
        <f aca="false">C171</f>
        <v>Prime712</v>
      </c>
      <c r="D172" s="62" t="n">
        <f aca="false">D171</f>
        <v>161</v>
      </c>
      <c r="E172" s="62" t="n">
        <f aca="false">E171</f>
        <v>6</v>
      </c>
      <c r="F172" s="62" t="str">
        <f aca="false">LEFT(F171,3)&amp;TEXT(RIGHT(F171,2)-1,"#00")</f>
        <v>TXA11</v>
      </c>
      <c r="G172" s="34" t="n">
        <f aca="false">G171</f>
        <v>36</v>
      </c>
      <c r="H172" s="35" t="str">
        <f aca="false">H171</f>
        <v>C4-MPO1</v>
      </c>
      <c r="I172" s="35" t="str">
        <f aca="false">I171</f>
        <v>Top</v>
      </c>
      <c r="J172" s="36" t="n">
        <f aca="false">J171+1</f>
        <v>2</v>
      </c>
      <c r="K172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[turano/Prime712/160/4/RXA11]</v>
      </c>
      <c r="L172" s="38" t="s">
        <v>111</v>
      </c>
    </row>
    <row r="173" customFormat="false" ht="14.4" hidden="false" customHeight="false" outlineLevel="0" collapsed="false">
      <c r="B173" s="62" t="str">
        <f aca="false">B172</f>
        <v>turano</v>
      </c>
      <c r="C173" s="62" t="str">
        <f aca="false">C172</f>
        <v>Prime712</v>
      </c>
      <c r="D173" s="62" t="n">
        <f aca="false">D172</f>
        <v>161</v>
      </c>
      <c r="E173" s="62" t="n">
        <f aca="false">E172</f>
        <v>6</v>
      </c>
      <c r="F173" s="62" t="str">
        <f aca="false">LEFT(F172,3)&amp;TEXT(RIGHT(F172,2)-1,"#00")</f>
        <v>TXA10</v>
      </c>
      <c r="G173" s="34" t="n">
        <f aca="false">G172</f>
        <v>36</v>
      </c>
      <c r="H173" s="35" t="str">
        <f aca="false">H172</f>
        <v>C4-MPO1</v>
      </c>
      <c r="I173" s="35" t="str">
        <f aca="false">I172</f>
        <v>Top</v>
      </c>
      <c r="J173" s="36" t="n">
        <f aca="false">J172+1</f>
        <v>3</v>
      </c>
      <c r="K173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[turano/Prime712/160/4/RXA10]</v>
      </c>
      <c r="L173" s="38" t="s">
        <v>111</v>
      </c>
    </row>
    <row r="174" customFormat="false" ht="14.4" hidden="false" customHeight="false" outlineLevel="0" collapsed="false">
      <c r="B174" s="62" t="str">
        <f aca="false">B173</f>
        <v>turano</v>
      </c>
      <c r="C174" s="62" t="str">
        <f aca="false">C173</f>
        <v>Prime712</v>
      </c>
      <c r="D174" s="62" t="n">
        <f aca="false">D173</f>
        <v>161</v>
      </c>
      <c r="E174" s="62" t="n">
        <f aca="false">E173</f>
        <v>6</v>
      </c>
      <c r="F174" s="62" t="str">
        <f aca="false">LEFT(F173,3)&amp;TEXT(RIGHT(F173,2)-1,"#00")</f>
        <v>TXA09</v>
      </c>
      <c r="G174" s="34" t="n">
        <f aca="false">G173</f>
        <v>36</v>
      </c>
      <c r="H174" s="35" t="str">
        <f aca="false">H173</f>
        <v>C4-MPO1</v>
      </c>
      <c r="I174" s="35" t="str">
        <f aca="false">I173</f>
        <v>Top</v>
      </c>
      <c r="J174" s="36" t="n">
        <f aca="false">J173+1</f>
        <v>4</v>
      </c>
      <c r="K174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[turano/Prime712/160/4/RXA09]</v>
      </c>
      <c r="L174" s="38" t="s">
        <v>111</v>
      </c>
    </row>
    <row r="175" customFormat="false" ht="14.4" hidden="false" customHeight="false" outlineLevel="0" collapsed="false">
      <c r="B175" s="62" t="str">
        <f aca="false">B174</f>
        <v>turano</v>
      </c>
      <c r="C175" s="62" t="str">
        <f aca="false">C174</f>
        <v>Prime712</v>
      </c>
      <c r="D175" s="62" t="n">
        <f aca="false">D174</f>
        <v>161</v>
      </c>
      <c r="E175" s="62" t="n">
        <f aca="false">E174</f>
        <v>6</v>
      </c>
      <c r="F175" s="62" t="str">
        <f aca="false">LEFT(F174,3)&amp;TEXT(RIGHT(F174,2)-1,"#00")</f>
        <v>TXA08</v>
      </c>
      <c r="G175" s="34" t="n">
        <f aca="false">G174</f>
        <v>36</v>
      </c>
      <c r="H175" s="35" t="str">
        <f aca="false">H174</f>
        <v>C4-MPO1</v>
      </c>
      <c r="I175" s="35" t="str">
        <f aca="false">I174</f>
        <v>Top</v>
      </c>
      <c r="J175" s="36" t="n">
        <f aca="false">J174+1</f>
        <v>5</v>
      </c>
      <c r="K175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[turano/Prime712/160/4/RXA08]</v>
      </c>
      <c r="L175" s="38" t="s">
        <v>111</v>
      </c>
    </row>
    <row r="176" customFormat="false" ht="14.4" hidden="false" customHeight="false" outlineLevel="0" collapsed="false">
      <c r="B176" s="62" t="str">
        <f aca="false">B175</f>
        <v>turano</v>
      </c>
      <c r="C176" s="62" t="str">
        <f aca="false">C175</f>
        <v>Prime712</v>
      </c>
      <c r="D176" s="62" t="n">
        <f aca="false">D175</f>
        <v>161</v>
      </c>
      <c r="E176" s="62" t="n">
        <f aca="false">E175</f>
        <v>6</v>
      </c>
      <c r="F176" s="62" t="str">
        <f aca="false">LEFT(F175,3)&amp;TEXT(RIGHT(F175,2)-1,"#00")</f>
        <v>TXA07</v>
      </c>
      <c r="G176" s="34" t="n">
        <f aca="false">G175</f>
        <v>36</v>
      </c>
      <c r="H176" s="35" t="str">
        <f aca="false">H175</f>
        <v>C4-MPO1</v>
      </c>
      <c r="I176" s="35" t="str">
        <f aca="false">I175</f>
        <v>Top</v>
      </c>
      <c r="J176" s="36" t="n">
        <f aca="false">J175+1</f>
        <v>6</v>
      </c>
      <c r="K176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[turano/Prime712/160/4/RXA07]</v>
      </c>
      <c r="L176" s="38" t="s">
        <v>111</v>
      </c>
    </row>
    <row r="177" customFormat="false" ht="14.4" hidden="false" customHeight="false" outlineLevel="0" collapsed="false">
      <c r="B177" s="62" t="str">
        <f aca="false">B176</f>
        <v>turano</v>
      </c>
      <c r="C177" s="62" t="str">
        <f aca="false">C176</f>
        <v>Prime712</v>
      </c>
      <c r="D177" s="62" t="n">
        <f aca="false">D176</f>
        <v>161</v>
      </c>
      <c r="E177" s="62" t="n">
        <f aca="false">E176</f>
        <v>6</v>
      </c>
      <c r="F177" s="62" t="str">
        <f aca="false">LEFT(F176,3)&amp;TEXT(RIGHT(F176,2)-1,"#00")</f>
        <v>TXA06</v>
      </c>
      <c r="G177" s="34" t="n">
        <f aca="false">G176</f>
        <v>36</v>
      </c>
      <c r="H177" s="35" t="str">
        <f aca="false">H176</f>
        <v>C4-MPO1</v>
      </c>
      <c r="I177" s="35" t="str">
        <f aca="false">I176</f>
        <v>Top</v>
      </c>
      <c r="J177" s="36" t="n">
        <f aca="false">J176+1</f>
        <v>7</v>
      </c>
      <c r="K177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[turano/Prime712/160/4/RXA06]</v>
      </c>
      <c r="L177" s="38" t="s">
        <v>111</v>
      </c>
    </row>
    <row r="178" customFormat="false" ht="14.4" hidden="false" customHeight="false" outlineLevel="0" collapsed="false">
      <c r="B178" s="62" t="str">
        <f aca="false">B177</f>
        <v>turano</v>
      </c>
      <c r="C178" s="62" t="str">
        <f aca="false">C177</f>
        <v>Prime712</v>
      </c>
      <c r="D178" s="62" t="n">
        <f aca="false">D177</f>
        <v>161</v>
      </c>
      <c r="E178" s="62" t="n">
        <f aca="false">E177</f>
        <v>6</v>
      </c>
      <c r="F178" s="62" t="str">
        <f aca="false">LEFT(F177,3)&amp;TEXT(RIGHT(F177,2)-1,"#00")</f>
        <v>TXA05</v>
      </c>
      <c r="G178" s="34" t="n">
        <f aca="false">G177</f>
        <v>36</v>
      </c>
      <c r="H178" s="35" t="str">
        <f aca="false">H177</f>
        <v>C4-MPO1</v>
      </c>
      <c r="I178" s="35" t="str">
        <f aca="false">I177</f>
        <v>Top</v>
      </c>
      <c r="J178" s="36" t="n">
        <f aca="false">J177+1</f>
        <v>8</v>
      </c>
      <c r="K178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[turano/Prime712/160/4/RXA05]</v>
      </c>
      <c r="L178" s="38" t="s">
        <v>111</v>
      </c>
    </row>
    <row r="179" customFormat="false" ht="14.4" hidden="false" customHeight="false" outlineLevel="0" collapsed="false">
      <c r="B179" s="62" t="str">
        <f aca="false">B178</f>
        <v>turano</v>
      </c>
      <c r="C179" s="62" t="str">
        <f aca="false">C178</f>
        <v>Prime712</v>
      </c>
      <c r="D179" s="62" t="n">
        <f aca="false">D178</f>
        <v>161</v>
      </c>
      <c r="E179" s="62" t="n">
        <f aca="false">E178</f>
        <v>6</v>
      </c>
      <c r="F179" s="62" t="str">
        <f aca="false">LEFT(F178,3)&amp;TEXT(RIGHT(F178,2)-1,"#00")</f>
        <v>TXA04</v>
      </c>
      <c r="G179" s="34" t="n">
        <f aca="false">G178</f>
        <v>36</v>
      </c>
      <c r="H179" s="35" t="str">
        <f aca="false">H178</f>
        <v>C4-MPO1</v>
      </c>
      <c r="I179" s="35" t="str">
        <f aca="false">I178</f>
        <v>Top</v>
      </c>
      <c r="J179" s="36" t="n">
        <f aca="false">J178+1</f>
        <v>9</v>
      </c>
      <c r="K179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[turano/Prime712/160/4/RXA04]</v>
      </c>
      <c r="L179" s="38" t="s">
        <v>111</v>
      </c>
    </row>
    <row r="180" customFormat="false" ht="14.4" hidden="false" customHeight="false" outlineLevel="0" collapsed="false">
      <c r="B180" s="62" t="str">
        <f aca="false">B179</f>
        <v>turano</v>
      </c>
      <c r="C180" s="62" t="str">
        <f aca="false">C179</f>
        <v>Prime712</v>
      </c>
      <c r="D180" s="62" t="n">
        <f aca="false">D179</f>
        <v>161</v>
      </c>
      <c r="E180" s="62" t="n">
        <f aca="false">E179</f>
        <v>6</v>
      </c>
      <c r="F180" s="62" t="str">
        <f aca="false">LEFT(F179,3)&amp;TEXT(RIGHT(F179,2)-1,"#00")</f>
        <v>TXA03</v>
      </c>
      <c r="G180" s="34" t="n">
        <f aca="false">G179</f>
        <v>36</v>
      </c>
      <c r="H180" s="35" t="str">
        <f aca="false">H179</f>
        <v>C4-MPO1</v>
      </c>
      <c r="I180" s="35" t="str">
        <f aca="false">I179</f>
        <v>Top</v>
      </c>
      <c r="J180" s="36" t="n">
        <f aca="false">J179+1</f>
        <v>10</v>
      </c>
      <c r="K180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[turano/Prime712/160/4/RXA03]</v>
      </c>
      <c r="L180" s="38" t="s">
        <v>111</v>
      </c>
    </row>
    <row r="181" customFormat="false" ht="14.4" hidden="false" customHeight="false" outlineLevel="0" collapsed="false">
      <c r="B181" s="62" t="str">
        <f aca="false">B180</f>
        <v>turano</v>
      </c>
      <c r="C181" s="62" t="str">
        <f aca="false">C180</f>
        <v>Prime712</v>
      </c>
      <c r="D181" s="62" t="n">
        <f aca="false">D180</f>
        <v>161</v>
      </c>
      <c r="E181" s="62" t="n">
        <f aca="false">E180</f>
        <v>6</v>
      </c>
      <c r="F181" s="62" t="str">
        <f aca="false">LEFT(F180,3)&amp;TEXT(RIGHT(F180,2)-1,"#00")</f>
        <v>TXA02</v>
      </c>
      <c r="G181" s="34" t="n">
        <f aca="false">G180</f>
        <v>36</v>
      </c>
      <c r="H181" s="35" t="str">
        <f aca="false">H180</f>
        <v>C4-MPO1</v>
      </c>
      <c r="I181" s="35" t="str">
        <f aca="false">I180</f>
        <v>Top</v>
      </c>
      <c r="J181" s="36" t="n">
        <f aca="false">J180+1</f>
        <v>11</v>
      </c>
      <c r="K181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[turano/Prime712/160/4/RXA02]</v>
      </c>
      <c r="L181" s="38" t="s">
        <v>111</v>
      </c>
    </row>
    <row r="182" customFormat="false" ht="14.4" hidden="false" customHeight="false" outlineLevel="0" collapsed="false">
      <c r="B182" s="62" t="str">
        <f aca="false">B181</f>
        <v>turano</v>
      </c>
      <c r="C182" s="62" t="str">
        <f aca="false">C181</f>
        <v>Prime712</v>
      </c>
      <c r="D182" s="62" t="n">
        <f aca="false">D181</f>
        <v>161</v>
      </c>
      <c r="E182" s="62" t="n">
        <f aca="false">E181</f>
        <v>6</v>
      </c>
      <c r="F182" s="62" t="str">
        <f aca="false">LEFT(F181,3)&amp;TEXT(RIGHT(F181,2)-1,"#00")</f>
        <v>TXA01</v>
      </c>
      <c r="G182" s="34" t="n">
        <f aca="false">G181</f>
        <v>36</v>
      </c>
      <c r="H182" s="35" t="str">
        <f aca="false">H181</f>
        <v>C4-MPO1</v>
      </c>
      <c r="I182" s="35" t="str">
        <f aca="false">I181</f>
        <v>Top</v>
      </c>
      <c r="J182" s="36" t="n">
        <f aca="false">J181+1</f>
        <v>12</v>
      </c>
      <c r="K182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[turano/Prime712/160/4/RXA01]</v>
      </c>
      <c r="L182" s="38" t="s">
        <v>111</v>
      </c>
    </row>
    <row r="183" customFormat="false" ht="14.4" hidden="false" customHeight="false" outlineLevel="0" collapsed="false">
      <c r="B183" s="62" t="str">
        <f aca="false">B182</f>
        <v>turano</v>
      </c>
      <c r="C183" s="62" t="str">
        <f aca="false">C182</f>
        <v>Prime712</v>
      </c>
      <c r="D183" s="62" t="n">
        <f aca="false">D182</f>
        <v>161</v>
      </c>
      <c r="E183" s="62" t="n">
        <f aca="false">E182</f>
        <v>6</v>
      </c>
      <c r="F183" s="62" t="s">
        <v>1</v>
      </c>
      <c r="G183" s="34" t="n">
        <f aca="false">G182</f>
        <v>36</v>
      </c>
      <c r="H183" s="35" t="s">
        <v>114</v>
      </c>
      <c r="I183" s="35" t="s">
        <v>73</v>
      </c>
      <c r="J183" s="36" t="n">
        <v>2</v>
      </c>
      <c r="K183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[turano/Prime712/160/4/TXA12]</v>
      </c>
      <c r="L183" s="38" t="s">
        <v>111</v>
      </c>
    </row>
    <row r="184" customFormat="false" ht="14.4" hidden="false" customHeight="false" outlineLevel="0" collapsed="false">
      <c r="B184" s="62" t="str">
        <f aca="false">B183</f>
        <v>turano</v>
      </c>
      <c r="C184" s="62" t="str">
        <f aca="false">C183</f>
        <v>Prime712</v>
      </c>
      <c r="D184" s="62" t="n">
        <f aca="false">D183</f>
        <v>161</v>
      </c>
      <c r="E184" s="62" t="n">
        <f aca="false">E183</f>
        <v>6</v>
      </c>
      <c r="F184" s="62" t="str">
        <f aca="false">LEFT(F183,3)&amp;TEXT(RIGHT(F183,2)-1,"#00")</f>
        <v>RXA11</v>
      </c>
      <c r="G184" s="34" t="n">
        <f aca="false">G183</f>
        <v>36</v>
      </c>
      <c r="H184" s="35" t="str">
        <f aca="false">H183</f>
        <v>C4-MPO2</v>
      </c>
      <c r="I184" s="35" t="str">
        <f aca="false">I183</f>
        <v>Bottom</v>
      </c>
      <c r="J184" s="36" t="n">
        <v>1</v>
      </c>
      <c r="K184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[turano/Prime712/160/4/TXA11]</v>
      </c>
      <c r="L184" s="38" t="s">
        <v>111</v>
      </c>
    </row>
    <row r="185" customFormat="false" ht="14.4" hidden="false" customHeight="false" outlineLevel="0" collapsed="false">
      <c r="B185" s="62" t="str">
        <f aca="false">B184</f>
        <v>turano</v>
      </c>
      <c r="C185" s="62" t="str">
        <f aca="false">C184</f>
        <v>Prime712</v>
      </c>
      <c r="D185" s="62" t="n">
        <f aca="false">D184</f>
        <v>161</v>
      </c>
      <c r="E185" s="62" t="n">
        <f aca="false">E184</f>
        <v>6</v>
      </c>
      <c r="F185" s="62" t="str">
        <f aca="false">LEFT(F184,3)&amp;TEXT(RIGHT(F184,2)-1,"#00")</f>
        <v>RXA10</v>
      </c>
      <c r="G185" s="34" t="n">
        <f aca="false">G184</f>
        <v>36</v>
      </c>
      <c r="H185" s="35" t="str">
        <f aca="false">H184</f>
        <v>C4-MPO2</v>
      </c>
      <c r="I185" s="35" t="str">
        <f aca="false">I184</f>
        <v>Bottom</v>
      </c>
      <c r="J185" s="36" t="n">
        <f aca="false">J183+2</f>
        <v>4</v>
      </c>
      <c r="K185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[turano/Prime712/160/4/TXA10]</v>
      </c>
      <c r="L185" s="38" t="s">
        <v>111</v>
      </c>
    </row>
    <row r="186" customFormat="false" ht="14.4" hidden="false" customHeight="false" outlineLevel="0" collapsed="false">
      <c r="B186" s="62" t="str">
        <f aca="false">B185</f>
        <v>turano</v>
      </c>
      <c r="C186" s="62" t="str">
        <f aca="false">C185</f>
        <v>Prime712</v>
      </c>
      <c r="D186" s="62" t="n">
        <f aca="false">D185</f>
        <v>161</v>
      </c>
      <c r="E186" s="62" t="n">
        <f aca="false">E185</f>
        <v>6</v>
      </c>
      <c r="F186" s="62" t="str">
        <f aca="false">LEFT(F185,3)&amp;TEXT(RIGHT(F185,2)-1,"#00")</f>
        <v>RXA09</v>
      </c>
      <c r="G186" s="34" t="n">
        <f aca="false">G185</f>
        <v>36</v>
      </c>
      <c r="H186" s="35" t="str">
        <f aca="false">H185</f>
        <v>C4-MPO2</v>
      </c>
      <c r="I186" s="35" t="str">
        <f aca="false">I185</f>
        <v>Bottom</v>
      </c>
      <c r="J186" s="36" t="n">
        <f aca="false">J184+2</f>
        <v>3</v>
      </c>
      <c r="K186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[turano/Prime712/160/4/TXA09]</v>
      </c>
      <c r="L186" s="38" t="s">
        <v>111</v>
      </c>
    </row>
    <row r="187" customFormat="false" ht="14.4" hidden="false" customHeight="false" outlineLevel="0" collapsed="false">
      <c r="B187" s="62" t="str">
        <f aca="false">B186</f>
        <v>turano</v>
      </c>
      <c r="C187" s="62" t="str">
        <f aca="false">C186</f>
        <v>Prime712</v>
      </c>
      <c r="D187" s="62" t="n">
        <f aca="false">D186</f>
        <v>161</v>
      </c>
      <c r="E187" s="62" t="n">
        <f aca="false">E186</f>
        <v>6</v>
      </c>
      <c r="F187" s="62" t="str">
        <f aca="false">LEFT(F186,3)&amp;TEXT(RIGHT(F186,2)-1,"#00")</f>
        <v>RXA08</v>
      </c>
      <c r="G187" s="34" t="n">
        <f aca="false">G186</f>
        <v>36</v>
      </c>
      <c r="H187" s="35" t="str">
        <f aca="false">H186</f>
        <v>C4-MPO2</v>
      </c>
      <c r="I187" s="35" t="str">
        <f aca="false">I186</f>
        <v>Bottom</v>
      </c>
      <c r="J187" s="36" t="n">
        <f aca="false">J185+2</f>
        <v>6</v>
      </c>
      <c r="K187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[turano/Prime712/160/4/TXA08]</v>
      </c>
      <c r="L187" s="38" t="s">
        <v>111</v>
      </c>
    </row>
    <row r="188" customFormat="false" ht="14.4" hidden="false" customHeight="false" outlineLevel="0" collapsed="false">
      <c r="B188" s="62" t="str">
        <f aca="false">B187</f>
        <v>turano</v>
      </c>
      <c r="C188" s="62" t="str">
        <f aca="false">C187</f>
        <v>Prime712</v>
      </c>
      <c r="D188" s="62" t="n">
        <f aca="false">D187</f>
        <v>161</v>
      </c>
      <c r="E188" s="62" t="n">
        <f aca="false">E187</f>
        <v>6</v>
      </c>
      <c r="F188" s="62" t="str">
        <f aca="false">LEFT(F187,3)&amp;TEXT(RIGHT(F187,2)-1,"#00")</f>
        <v>RXA07</v>
      </c>
      <c r="G188" s="34" t="n">
        <f aca="false">G187</f>
        <v>36</v>
      </c>
      <c r="H188" s="35" t="str">
        <f aca="false">H187</f>
        <v>C4-MPO2</v>
      </c>
      <c r="I188" s="35" t="str">
        <f aca="false">I187</f>
        <v>Bottom</v>
      </c>
      <c r="J188" s="36" t="n">
        <f aca="false">J186+2</f>
        <v>5</v>
      </c>
      <c r="K188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[turano/Prime712/160/4/TXA07]</v>
      </c>
      <c r="L188" s="38" t="s">
        <v>111</v>
      </c>
    </row>
    <row r="189" customFormat="false" ht="14.4" hidden="false" customHeight="false" outlineLevel="0" collapsed="false">
      <c r="B189" s="62" t="str">
        <f aca="false">B188</f>
        <v>turano</v>
      </c>
      <c r="C189" s="62" t="str">
        <f aca="false">C188</f>
        <v>Prime712</v>
      </c>
      <c r="D189" s="62" t="n">
        <f aca="false">D188</f>
        <v>161</v>
      </c>
      <c r="E189" s="62" t="n">
        <f aca="false">E188</f>
        <v>6</v>
      </c>
      <c r="F189" s="62" t="str">
        <f aca="false">LEFT(F188,3)&amp;TEXT(RIGHT(F188,2)-1,"#00")</f>
        <v>RXA06</v>
      </c>
      <c r="G189" s="34" t="n">
        <f aca="false">G188</f>
        <v>36</v>
      </c>
      <c r="H189" s="35" t="str">
        <f aca="false">H188</f>
        <v>C4-MPO2</v>
      </c>
      <c r="I189" s="35" t="str">
        <f aca="false">I188</f>
        <v>Bottom</v>
      </c>
      <c r="J189" s="36" t="n">
        <f aca="false">J187+2</f>
        <v>8</v>
      </c>
      <c r="K189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[turano/Prime712/160/4/TXA06]</v>
      </c>
      <c r="L189" s="38" t="s">
        <v>111</v>
      </c>
    </row>
    <row r="190" customFormat="false" ht="14.4" hidden="false" customHeight="false" outlineLevel="0" collapsed="false">
      <c r="B190" s="62" t="str">
        <f aca="false">B189</f>
        <v>turano</v>
      </c>
      <c r="C190" s="62" t="str">
        <f aca="false">C189</f>
        <v>Prime712</v>
      </c>
      <c r="D190" s="62" t="n">
        <f aca="false">D189</f>
        <v>161</v>
      </c>
      <c r="E190" s="62" t="n">
        <f aca="false">E189</f>
        <v>6</v>
      </c>
      <c r="F190" s="62" t="str">
        <f aca="false">LEFT(F189,3)&amp;TEXT(RIGHT(F189,2)-1,"#00")</f>
        <v>RXA05</v>
      </c>
      <c r="G190" s="34" t="n">
        <f aca="false">G189</f>
        <v>36</v>
      </c>
      <c r="H190" s="35" t="str">
        <f aca="false">H189</f>
        <v>C4-MPO2</v>
      </c>
      <c r="I190" s="35" t="str">
        <f aca="false">I189</f>
        <v>Bottom</v>
      </c>
      <c r="J190" s="36" t="n">
        <f aca="false">J188+2</f>
        <v>7</v>
      </c>
      <c r="K190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[turano/Prime712/160/4/TXA05]</v>
      </c>
      <c r="L190" s="38" t="s">
        <v>111</v>
      </c>
    </row>
    <row r="191" customFormat="false" ht="14.4" hidden="false" customHeight="false" outlineLevel="0" collapsed="false">
      <c r="B191" s="62" t="str">
        <f aca="false">B190</f>
        <v>turano</v>
      </c>
      <c r="C191" s="62" t="str">
        <f aca="false">C190</f>
        <v>Prime712</v>
      </c>
      <c r="D191" s="62" t="n">
        <f aca="false">D190</f>
        <v>161</v>
      </c>
      <c r="E191" s="62" t="n">
        <f aca="false">E190</f>
        <v>6</v>
      </c>
      <c r="F191" s="62" t="str">
        <f aca="false">LEFT(F190,3)&amp;TEXT(RIGHT(F190,2)-1,"#00")</f>
        <v>RXA04</v>
      </c>
      <c r="G191" s="34" t="n">
        <f aca="false">G190</f>
        <v>36</v>
      </c>
      <c r="H191" s="35" t="str">
        <f aca="false">H190</f>
        <v>C4-MPO2</v>
      </c>
      <c r="I191" s="35" t="str">
        <f aca="false">I190</f>
        <v>Bottom</v>
      </c>
      <c r="J191" s="36" t="n">
        <f aca="false">J189+2</f>
        <v>10</v>
      </c>
      <c r="K191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[turano/Prime712/160/4/TXA04]</v>
      </c>
      <c r="L191" s="38" t="s">
        <v>111</v>
      </c>
    </row>
    <row r="192" customFormat="false" ht="14.4" hidden="false" customHeight="false" outlineLevel="0" collapsed="false">
      <c r="B192" s="62" t="str">
        <f aca="false">B191</f>
        <v>turano</v>
      </c>
      <c r="C192" s="62" t="str">
        <f aca="false">C191</f>
        <v>Prime712</v>
      </c>
      <c r="D192" s="62" t="n">
        <f aca="false">D191</f>
        <v>161</v>
      </c>
      <c r="E192" s="62" t="n">
        <f aca="false">E191</f>
        <v>6</v>
      </c>
      <c r="F192" s="62" t="str">
        <f aca="false">LEFT(F191,3)&amp;TEXT(RIGHT(F191,2)-1,"#00")</f>
        <v>RXA03</v>
      </c>
      <c r="G192" s="34" t="n">
        <f aca="false">G191</f>
        <v>36</v>
      </c>
      <c r="H192" s="35" t="str">
        <f aca="false">H191</f>
        <v>C4-MPO2</v>
      </c>
      <c r="I192" s="35" t="str">
        <f aca="false">I191</f>
        <v>Bottom</v>
      </c>
      <c r="J192" s="36" t="n">
        <f aca="false">J190+2</f>
        <v>9</v>
      </c>
      <c r="K192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[turano/Prime712/160/4/TXA03]</v>
      </c>
      <c r="L192" s="38" t="s">
        <v>111</v>
      </c>
    </row>
    <row r="193" customFormat="false" ht="14.4" hidden="false" customHeight="false" outlineLevel="0" collapsed="false">
      <c r="B193" s="62" t="str">
        <f aca="false">B192</f>
        <v>turano</v>
      </c>
      <c r="C193" s="62" t="str">
        <f aca="false">C192</f>
        <v>Prime712</v>
      </c>
      <c r="D193" s="62" t="n">
        <f aca="false">D192</f>
        <v>161</v>
      </c>
      <c r="E193" s="62" t="n">
        <f aca="false">E192</f>
        <v>6</v>
      </c>
      <c r="F193" s="62" t="str">
        <f aca="false">LEFT(F192,3)&amp;TEXT(RIGHT(F192,2)-1,"#00")</f>
        <v>RXA02</v>
      </c>
      <c r="G193" s="34" t="n">
        <f aca="false">G192</f>
        <v>36</v>
      </c>
      <c r="H193" s="35" t="str">
        <f aca="false">H192</f>
        <v>C4-MPO2</v>
      </c>
      <c r="I193" s="35" t="str">
        <f aca="false">I192</f>
        <v>Bottom</v>
      </c>
      <c r="J193" s="36" t="n">
        <f aca="false">J191+2</f>
        <v>12</v>
      </c>
      <c r="K193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[turano/Prime712/160/4/TXA02]</v>
      </c>
      <c r="L193" s="38" t="s">
        <v>111</v>
      </c>
    </row>
    <row r="194" customFormat="false" ht="14.7" hidden="false" customHeight="false" outlineLevel="0" collapsed="false">
      <c r="B194" s="64" t="str">
        <f aca="false">B193</f>
        <v>turano</v>
      </c>
      <c r="C194" s="64" t="str">
        <f aca="false">C193</f>
        <v>Prime712</v>
      </c>
      <c r="D194" s="64" t="n">
        <f aca="false">D193</f>
        <v>161</v>
      </c>
      <c r="E194" s="64" t="n">
        <f aca="false">E193</f>
        <v>6</v>
      </c>
      <c r="F194" s="64" t="str">
        <f aca="false">LEFT(F193,3)&amp;TEXT(RIGHT(F193,2)-1,"#00")</f>
        <v>RXA01</v>
      </c>
      <c r="G194" s="70" t="n">
        <f aca="false">G193</f>
        <v>36</v>
      </c>
      <c r="H194" s="48" t="str">
        <f aca="false">H193</f>
        <v>C4-MPO2</v>
      </c>
      <c r="I194" s="48" t="str">
        <f aca="false">I193</f>
        <v>Bottom</v>
      </c>
      <c r="J194" s="49" t="n">
        <f aca="false">J192+2</f>
        <v>11</v>
      </c>
      <c r="K194" s="67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[turano/Prime712/160/4/TXA01]</v>
      </c>
      <c r="L194" s="67" t="s">
        <v>111</v>
      </c>
    </row>
    <row r="195" customFormat="false" ht="14.7" hidden="false" customHeight="false" outlineLevel="0" collapsed="false">
      <c r="B195" s="71" t="str">
        <f aca="false">B194</f>
        <v>turano</v>
      </c>
      <c r="C195" s="71" t="str">
        <f aca="false">C194</f>
        <v>Prime712</v>
      </c>
      <c r="D195" s="71" t="n">
        <v>160</v>
      </c>
      <c r="E195" s="71" t="n">
        <v>4</v>
      </c>
      <c r="F195" s="71" t="s">
        <v>115</v>
      </c>
      <c r="G195" s="29" t="n">
        <f aca="false">G194</f>
        <v>36</v>
      </c>
      <c r="H195" s="30" t="s">
        <v>116</v>
      </c>
      <c r="I195" s="30" t="s">
        <v>47</v>
      </c>
      <c r="J195" s="31" t="n">
        <v>1</v>
      </c>
      <c r="K195" s="52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[turano/Prime712/161/6/RXB12]</v>
      </c>
      <c r="L195" s="52" t="s">
        <v>111</v>
      </c>
    </row>
    <row r="196" customFormat="false" ht="14.4" hidden="false" customHeight="false" outlineLevel="0" collapsed="false">
      <c r="B196" s="73" t="str">
        <f aca="false">B195</f>
        <v>turano</v>
      </c>
      <c r="C196" s="73" t="str">
        <f aca="false">C195</f>
        <v>Prime712</v>
      </c>
      <c r="D196" s="73" t="n">
        <f aca="false">D195</f>
        <v>160</v>
      </c>
      <c r="E196" s="73" t="n">
        <f aca="false">E195</f>
        <v>4</v>
      </c>
      <c r="F196" s="73" t="str">
        <f aca="false">LEFT(F195,3)&amp;TEXT(RIGHT(F195,2)-1,"#00")</f>
        <v>TXB11</v>
      </c>
      <c r="G196" s="34" t="n">
        <f aca="false">G195</f>
        <v>36</v>
      </c>
      <c r="H196" s="35" t="str">
        <f aca="false">H195</f>
        <v>C2-MPO1</v>
      </c>
      <c r="I196" s="35" t="str">
        <f aca="false">I195</f>
        <v>Top</v>
      </c>
      <c r="J196" s="36" t="n">
        <f aca="false">J195+1</f>
        <v>2</v>
      </c>
      <c r="K196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[turano/Prime712/161/6/RXB11]</v>
      </c>
      <c r="L196" s="52" t="s">
        <v>111</v>
      </c>
    </row>
    <row r="197" customFormat="false" ht="14.4" hidden="false" customHeight="false" outlineLevel="0" collapsed="false">
      <c r="B197" s="73" t="str">
        <f aca="false">B196</f>
        <v>turano</v>
      </c>
      <c r="C197" s="73" t="str">
        <f aca="false">C196</f>
        <v>Prime712</v>
      </c>
      <c r="D197" s="73" t="n">
        <f aca="false">D196</f>
        <v>160</v>
      </c>
      <c r="E197" s="73" t="n">
        <f aca="false">E196</f>
        <v>4</v>
      </c>
      <c r="F197" s="73" t="str">
        <f aca="false">LEFT(F196,3)&amp;TEXT(RIGHT(F196,2)-1,"#00")</f>
        <v>TXB10</v>
      </c>
      <c r="G197" s="34" t="n">
        <f aca="false">G196</f>
        <v>36</v>
      </c>
      <c r="H197" s="35" t="str">
        <f aca="false">H196</f>
        <v>C2-MPO1</v>
      </c>
      <c r="I197" s="35" t="str">
        <f aca="false">I196</f>
        <v>Top</v>
      </c>
      <c r="J197" s="36" t="n">
        <f aca="false">J196+1</f>
        <v>3</v>
      </c>
      <c r="K197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[turano/Prime712/161/6/RXB10]</v>
      </c>
      <c r="L197" s="52" t="s">
        <v>111</v>
      </c>
    </row>
    <row r="198" customFormat="false" ht="14.4" hidden="false" customHeight="false" outlineLevel="0" collapsed="false">
      <c r="B198" s="73" t="str">
        <f aca="false">B197</f>
        <v>turano</v>
      </c>
      <c r="C198" s="73" t="str">
        <f aca="false">C197</f>
        <v>Prime712</v>
      </c>
      <c r="D198" s="73" t="n">
        <f aca="false">D197</f>
        <v>160</v>
      </c>
      <c r="E198" s="73" t="n">
        <f aca="false">E197</f>
        <v>4</v>
      </c>
      <c r="F198" s="73" t="str">
        <f aca="false">LEFT(F197,3)&amp;TEXT(RIGHT(F197,2)-1,"#00")</f>
        <v>TXB09</v>
      </c>
      <c r="G198" s="34" t="n">
        <f aca="false">G197</f>
        <v>36</v>
      </c>
      <c r="H198" s="35" t="str">
        <f aca="false">H197</f>
        <v>C2-MPO1</v>
      </c>
      <c r="I198" s="35" t="str">
        <f aca="false">I197</f>
        <v>Top</v>
      </c>
      <c r="J198" s="36" t="n">
        <f aca="false">J197+1</f>
        <v>4</v>
      </c>
      <c r="K198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[turano/Prime712/161/6/RXB09]</v>
      </c>
      <c r="L198" s="52" t="s">
        <v>111</v>
      </c>
    </row>
    <row r="199" customFormat="false" ht="14.4" hidden="false" customHeight="false" outlineLevel="0" collapsed="false">
      <c r="B199" s="73" t="str">
        <f aca="false">B198</f>
        <v>turano</v>
      </c>
      <c r="C199" s="73" t="str">
        <f aca="false">C198</f>
        <v>Prime712</v>
      </c>
      <c r="D199" s="73" t="n">
        <f aca="false">D198</f>
        <v>160</v>
      </c>
      <c r="E199" s="73" t="n">
        <f aca="false">E198</f>
        <v>4</v>
      </c>
      <c r="F199" s="73" t="str">
        <f aca="false">LEFT(F198,3)&amp;TEXT(RIGHT(F198,2)-1,"#00")</f>
        <v>TXB08</v>
      </c>
      <c r="G199" s="34" t="n">
        <f aca="false">G198</f>
        <v>36</v>
      </c>
      <c r="H199" s="35" t="str">
        <f aca="false">H198</f>
        <v>C2-MPO1</v>
      </c>
      <c r="I199" s="35" t="str">
        <f aca="false">I198</f>
        <v>Top</v>
      </c>
      <c r="J199" s="36" t="n">
        <f aca="false">J198+1</f>
        <v>5</v>
      </c>
      <c r="K199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[turano/Prime712/161/6/RXB08]</v>
      </c>
      <c r="L199" s="52" t="s">
        <v>111</v>
      </c>
    </row>
    <row r="200" customFormat="false" ht="14.4" hidden="false" customHeight="false" outlineLevel="0" collapsed="false">
      <c r="B200" s="73" t="str">
        <f aca="false">B199</f>
        <v>turano</v>
      </c>
      <c r="C200" s="73" t="str">
        <f aca="false">C199</f>
        <v>Prime712</v>
      </c>
      <c r="D200" s="73" t="n">
        <f aca="false">D199</f>
        <v>160</v>
      </c>
      <c r="E200" s="73" t="n">
        <f aca="false">E199</f>
        <v>4</v>
      </c>
      <c r="F200" s="73" t="str">
        <f aca="false">LEFT(F199,3)&amp;TEXT(RIGHT(F199,2)-1,"#00")</f>
        <v>TXB07</v>
      </c>
      <c r="G200" s="34" t="n">
        <f aca="false">G199</f>
        <v>36</v>
      </c>
      <c r="H200" s="35" t="str">
        <f aca="false">H199</f>
        <v>C2-MPO1</v>
      </c>
      <c r="I200" s="35" t="str">
        <f aca="false">I199</f>
        <v>Top</v>
      </c>
      <c r="J200" s="36" t="n">
        <f aca="false">J199+1</f>
        <v>6</v>
      </c>
      <c r="K200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[turano/Prime712/161/6/RXB07]</v>
      </c>
      <c r="L200" s="52" t="s">
        <v>111</v>
      </c>
    </row>
    <row r="201" customFormat="false" ht="14.4" hidden="false" customHeight="false" outlineLevel="0" collapsed="false">
      <c r="B201" s="73" t="str">
        <f aca="false">B200</f>
        <v>turano</v>
      </c>
      <c r="C201" s="73" t="str">
        <f aca="false">C200</f>
        <v>Prime712</v>
      </c>
      <c r="D201" s="73" t="n">
        <f aca="false">D200</f>
        <v>160</v>
      </c>
      <c r="E201" s="73" t="n">
        <f aca="false">E200</f>
        <v>4</v>
      </c>
      <c r="F201" s="73" t="str">
        <f aca="false">LEFT(F200,3)&amp;TEXT(RIGHT(F200,2)-1,"#00")</f>
        <v>TXB06</v>
      </c>
      <c r="G201" s="34" t="n">
        <f aca="false">G200</f>
        <v>36</v>
      </c>
      <c r="H201" s="35" t="str">
        <f aca="false">H200</f>
        <v>C2-MPO1</v>
      </c>
      <c r="I201" s="35" t="str">
        <f aca="false">I200</f>
        <v>Top</v>
      </c>
      <c r="J201" s="36" t="n">
        <f aca="false">J200+1</f>
        <v>7</v>
      </c>
      <c r="K201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[turano/Prime712/161/6/RXB06]</v>
      </c>
      <c r="L201" s="52" t="s">
        <v>111</v>
      </c>
    </row>
    <row r="202" customFormat="false" ht="14.4" hidden="false" customHeight="false" outlineLevel="0" collapsed="false">
      <c r="B202" s="73" t="str">
        <f aca="false">B201</f>
        <v>turano</v>
      </c>
      <c r="C202" s="73" t="str">
        <f aca="false">C201</f>
        <v>Prime712</v>
      </c>
      <c r="D202" s="73" t="n">
        <f aca="false">D201</f>
        <v>160</v>
      </c>
      <c r="E202" s="73" t="n">
        <f aca="false">E201</f>
        <v>4</v>
      </c>
      <c r="F202" s="73" t="str">
        <f aca="false">LEFT(F201,3)&amp;TEXT(RIGHT(F201,2)-1,"#00")</f>
        <v>TXB05</v>
      </c>
      <c r="G202" s="34" t="n">
        <f aca="false">G201</f>
        <v>36</v>
      </c>
      <c r="H202" s="35" t="str">
        <f aca="false">H201</f>
        <v>C2-MPO1</v>
      </c>
      <c r="I202" s="35" t="str">
        <f aca="false">I201</f>
        <v>Top</v>
      </c>
      <c r="J202" s="36" t="n">
        <f aca="false">J201+1</f>
        <v>8</v>
      </c>
      <c r="K202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[turano/Prime712/161/6/RXB05]</v>
      </c>
      <c r="L202" s="52" t="s">
        <v>111</v>
      </c>
    </row>
    <row r="203" customFormat="false" ht="14.4" hidden="false" customHeight="false" outlineLevel="0" collapsed="false">
      <c r="B203" s="73" t="str">
        <f aca="false">B202</f>
        <v>turano</v>
      </c>
      <c r="C203" s="73" t="str">
        <f aca="false">C202</f>
        <v>Prime712</v>
      </c>
      <c r="D203" s="73" t="n">
        <f aca="false">D202</f>
        <v>160</v>
      </c>
      <c r="E203" s="73" t="n">
        <f aca="false">E202</f>
        <v>4</v>
      </c>
      <c r="F203" s="73" t="str">
        <f aca="false">LEFT(F202,3)&amp;TEXT(RIGHT(F202,2)-1,"#00")</f>
        <v>TXB04</v>
      </c>
      <c r="G203" s="34" t="n">
        <f aca="false">G202</f>
        <v>36</v>
      </c>
      <c r="H203" s="35" t="str">
        <f aca="false">H202</f>
        <v>C2-MPO1</v>
      </c>
      <c r="I203" s="35" t="str">
        <f aca="false">I202</f>
        <v>Top</v>
      </c>
      <c r="J203" s="36" t="n">
        <f aca="false">J202+1</f>
        <v>9</v>
      </c>
      <c r="K203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[turano/Prime712/161/6/RXB04]</v>
      </c>
      <c r="L203" s="52" t="s">
        <v>111</v>
      </c>
    </row>
    <row r="204" customFormat="false" ht="14.4" hidden="false" customHeight="false" outlineLevel="0" collapsed="false">
      <c r="B204" s="73" t="str">
        <f aca="false">B203</f>
        <v>turano</v>
      </c>
      <c r="C204" s="73" t="str">
        <f aca="false">C203</f>
        <v>Prime712</v>
      </c>
      <c r="D204" s="73" t="n">
        <f aca="false">D203</f>
        <v>160</v>
      </c>
      <c r="E204" s="73" t="n">
        <f aca="false">E203</f>
        <v>4</v>
      </c>
      <c r="F204" s="73" t="str">
        <f aca="false">LEFT(F203,3)&amp;TEXT(RIGHT(F203,2)-1,"#00")</f>
        <v>TXB03</v>
      </c>
      <c r="G204" s="34" t="n">
        <f aca="false">G203</f>
        <v>36</v>
      </c>
      <c r="H204" s="35" t="str">
        <f aca="false">H203</f>
        <v>C2-MPO1</v>
      </c>
      <c r="I204" s="35" t="str">
        <f aca="false">I203</f>
        <v>Top</v>
      </c>
      <c r="J204" s="36" t="n">
        <f aca="false">J203+1</f>
        <v>10</v>
      </c>
      <c r="K204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[turano/Prime712/161/6/RXB03]</v>
      </c>
      <c r="L204" s="52" t="s">
        <v>111</v>
      </c>
    </row>
    <row r="205" customFormat="false" ht="14.4" hidden="false" customHeight="false" outlineLevel="0" collapsed="false">
      <c r="B205" s="73" t="str">
        <f aca="false">B204</f>
        <v>turano</v>
      </c>
      <c r="C205" s="73" t="str">
        <f aca="false">C204</f>
        <v>Prime712</v>
      </c>
      <c r="D205" s="73" t="n">
        <f aca="false">D204</f>
        <v>160</v>
      </c>
      <c r="E205" s="73" t="n">
        <f aca="false">E204</f>
        <v>4</v>
      </c>
      <c r="F205" s="73" t="str">
        <f aca="false">LEFT(F204,3)&amp;TEXT(RIGHT(F204,2)-1,"#00")</f>
        <v>TXB02</v>
      </c>
      <c r="G205" s="34" t="n">
        <f aca="false">G204</f>
        <v>36</v>
      </c>
      <c r="H205" s="35" t="str">
        <f aca="false">H204</f>
        <v>C2-MPO1</v>
      </c>
      <c r="I205" s="35" t="str">
        <f aca="false">I204</f>
        <v>Top</v>
      </c>
      <c r="J205" s="36" t="n">
        <f aca="false">J204+1</f>
        <v>11</v>
      </c>
      <c r="K205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[turano/Prime712/161/6/RXB02]</v>
      </c>
      <c r="L205" s="52" t="s">
        <v>111</v>
      </c>
    </row>
    <row r="206" customFormat="false" ht="14.4" hidden="false" customHeight="false" outlineLevel="0" collapsed="false">
      <c r="B206" s="73" t="str">
        <f aca="false">B205</f>
        <v>turano</v>
      </c>
      <c r="C206" s="73" t="str">
        <f aca="false">C205</f>
        <v>Prime712</v>
      </c>
      <c r="D206" s="73" t="n">
        <f aca="false">D205</f>
        <v>160</v>
      </c>
      <c r="E206" s="73" t="n">
        <f aca="false">E205</f>
        <v>4</v>
      </c>
      <c r="F206" s="73" t="str">
        <f aca="false">LEFT(F205,3)&amp;TEXT(RIGHT(F205,2)-1,"#00")</f>
        <v>TXB01</v>
      </c>
      <c r="G206" s="34" t="n">
        <f aca="false">G205</f>
        <v>36</v>
      </c>
      <c r="H206" s="35" t="str">
        <f aca="false">H205</f>
        <v>C2-MPO1</v>
      </c>
      <c r="I206" s="35" t="str">
        <f aca="false">I205</f>
        <v>Top</v>
      </c>
      <c r="J206" s="36" t="n">
        <f aca="false">J205+1</f>
        <v>12</v>
      </c>
      <c r="K206" s="38" t="str">
        <f aca="true">"["&amp;INDIRECT(ADDRESS(ROW()+3*12,2))&amp;"/"&amp;INDIRECT(ADDRESS(ROW()+3*12,3))&amp;"/"&amp;INDIRECT(ADDRESS(ROW()+3*12,4))&amp;"/"&amp;INDIRECT(ADDRESS(ROW()+3*12,5))&amp;"/"&amp;INDIRECT(ADDRESS(ROW()+3*12,6))&amp;"]"</f>
        <v>[turano/Prime712/161/6/RXB01]</v>
      </c>
      <c r="L206" s="52" t="s">
        <v>111</v>
      </c>
    </row>
    <row r="207" customFormat="false" ht="14.4" hidden="false" customHeight="false" outlineLevel="0" collapsed="false">
      <c r="B207" s="73" t="str">
        <f aca="false">B206</f>
        <v>turano</v>
      </c>
      <c r="C207" s="73" t="str">
        <f aca="false">C206</f>
        <v>Prime712</v>
      </c>
      <c r="D207" s="73" t="n">
        <f aca="false">D206</f>
        <v>160</v>
      </c>
      <c r="E207" s="73" t="n">
        <f aca="false">E206</f>
        <v>4</v>
      </c>
      <c r="F207" s="73" t="s">
        <v>117</v>
      </c>
      <c r="G207" s="34" t="n">
        <f aca="false">G206</f>
        <v>36</v>
      </c>
      <c r="H207" s="35" t="s">
        <v>118</v>
      </c>
      <c r="I207" s="35" t="s">
        <v>73</v>
      </c>
      <c r="J207" s="36" t="n">
        <v>2</v>
      </c>
      <c r="K207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[turano/Prime712/161/6/TXB12]</v>
      </c>
      <c r="L207" s="52" t="s">
        <v>111</v>
      </c>
    </row>
    <row r="208" customFormat="false" ht="14.4" hidden="false" customHeight="false" outlineLevel="0" collapsed="false">
      <c r="B208" s="73" t="str">
        <f aca="false">B207</f>
        <v>turano</v>
      </c>
      <c r="C208" s="73" t="str">
        <f aca="false">C207</f>
        <v>Prime712</v>
      </c>
      <c r="D208" s="73" t="n">
        <f aca="false">D207</f>
        <v>160</v>
      </c>
      <c r="E208" s="73" t="n">
        <f aca="false">E207</f>
        <v>4</v>
      </c>
      <c r="F208" s="73" t="str">
        <f aca="false">LEFT(F207,3)&amp;TEXT(RIGHT(F207,2)-1,"#00")</f>
        <v>RXB11</v>
      </c>
      <c r="G208" s="34" t="n">
        <f aca="false">G207</f>
        <v>36</v>
      </c>
      <c r="H208" s="35" t="str">
        <f aca="false">H207</f>
        <v>C2-MPO2</v>
      </c>
      <c r="I208" s="35" t="str">
        <f aca="false">I207</f>
        <v>Bottom</v>
      </c>
      <c r="J208" s="36" t="n">
        <v>1</v>
      </c>
      <c r="K208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[turano/Prime712/161/6/TXB11]</v>
      </c>
      <c r="L208" s="52" t="s">
        <v>111</v>
      </c>
    </row>
    <row r="209" customFormat="false" ht="14.4" hidden="false" customHeight="false" outlineLevel="0" collapsed="false">
      <c r="B209" s="73" t="str">
        <f aca="false">B208</f>
        <v>turano</v>
      </c>
      <c r="C209" s="73" t="str">
        <f aca="false">C208</f>
        <v>Prime712</v>
      </c>
      <c r="D209" s="73" t="n">
        <f aca="false">D208</f>
        <v>160</v>
      </c>
      <c r="E209" s="73" t="n">
        <f aca="false">E208</f>
        <v>4</v>
      </c>
      <c r="F209" s="73" t="str">
        <f aca="false">LEFT(F208,3)&amp;TEXT(RIGHT(F208,2)-1,"#00")</f>
        <v>RXB10</v>
      </c>
      <c r="G209" s="34" t="n">
        <f aca="false">G208</f>
        <v>36</v>
      </c>
      <c r="H209" s="35" t="str">
        <f aca="false">H208</f>
        <v>C2-MPO2</v>
      </c>
      <c r="I209" s="35" t="str">
        <f aca="false">I208</f>
        <v>Bottom</v>
      </c>
      <c r="J209" s="36" t="n">
        <f aca="false">J207+2</f>
        <v>4</v>
      </c>
      <c r="K209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[turano/Prime712/161/6/TXB10]</v>
      </c>
      <c r="L209" s="52" t="s">
        <v>111</v>
      </c>
    </row>
    <row r="210" customFormat="false" ht="14.4" hidden="false" customHeight="false" outlineLevel="0" collapsed="false">
      <c r="B210" s="73" t="str">
        <f aca="false">B209</f>
        <v>turano</v>
      </c>
      <c r="C210" s="73" t="str">
        <f aca="false">C209</f>
        <v>Prime712</v>
      </c>
      <c r="D210" s="73" t="n">
        <f aca="false">D209</f>
        <v>160</v>
      </c>
      <c r="E210" s="73" t="n">
        <f aca="false">E209</f>
        <v>4</v>
      </c>
      <c r="F210" s="73" t="str">
        <f aca="false">LEFT(F209,3)&amp;TEXT(RIGHT(F209,2)-1,"#00")</f>
        <v>RXB09</v>
      </c>
      <c r="G210" s="34" t="n">
        <f aca="false">G209</f>
        <v>36</v>
      </c>
      <c r="H210" s="35" t="str">
        <f aca="false">H209</f>
        <v>C2-MPO2</v>
      </c>
      <c r="I210" s="35" t="str">
        <f aca="false">I209</f>
        <v>Bottom</v>
      </c>
      <c r="J210" s="36" t="n">
        <f aca="false">J208+2</f>
        <v>3</v>
      </c>
      <c r="K210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[turano/Prime712/161/6/TXB09]</v>
      </c>
      <c r="L210" s="52" t="s">
        <v>111</v>
      </c>
    </row>
    <row r="211" customFormat="false" ht="14.4" hidden="false" customHeight="false" outlineLevel="0" collapsed="false">
      <c r="B211" s="73" t="str">
        <f aca="false">B210</f>
        <v>turano</v>
      </c>
      <c r="C211" s="73" t="str">
        <f aca="false">C210</f>
        <v>Prime712</v>
      </c>
      <c r="D211" s="73" t="n">
        <f aca="false">D210</f>
        <v>160</v>
      </c>
      <c r="E211" s="73" t="n">
        <f aca="false">E210</f>
        <v>4</v>
      </c>
      <c r="F211" s="73" t="str">
        <f aca="false">LEFT(F210,3)&amp;TEXT(RIGHT(F210,2)-1,"#00")</f>
        <v>RXB08</v>
      </c>
      <c r="G211" s="34" t="n">
        <f aca="false">G210</f>
        <v>36</v>
      </c>
      <c r="H211" s="35" t="str">
        <f aca="false">H210</f>
        <v>C2-MPO2</v>
      </c>
      <c r="I211" s="35" t="str">
        <f aca="false">I210</f>
        <v>Bottom</v>
      </c>
      <c r="J211" s="36" t="n">
        <f aca="false">J209+2</f>
        <v>6</v>
      </c>
      <c r="K211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[turano/Prime712/161/6/TXB08]</v>
      </c>
      <c r="L211" s="52" t="s">
        <v>111</v>
      </c>
    </row>
    <row r="212" customFormat="false" ht="14.4" hidden="false" customHeight="false" outlineLevel="0" collapsed="false">
      <c r="B212" s="73" t="str">
        <f aca="false">B211</f>
        <v>turano</v>
      </c>
      <c r="C212" s="73" t="str">
        <f aca="false">C211</f>
        <v>Prime712</v>
      </c>
      <c r="D212" s="73" t="n">
        <f aca="false">D211</f>
        <v>160</v>
      </c>
      <c r="E212" s="73" t="n">
        <f aca="false">E211</f>
        <v>4</v>
      </c>
      <c r="F212" s="73" t="str">
        <f aca="false">LEFT(F211,3)&amp;TEXT(RIGHT(F211,2)-1,"#00")</f>
        <v>RXB07</v>
      </c>
      <c r="G212" s="34" t="n">
        <f aca="false">G211</f>
        <v>36</v>
      </c>
      <c r="H212" s="35" t="str">
        <f aca="false">H211</f>
        <v>C2-MPO2</v>
      </c>
      <c r="I212" s="35" t="str">
        <f aca="false">I211</f>
        <v>Bottom</v>
      </c>
      <c r="J212" s="36" t="n">
        <f aca="false">J210+2</f>
        <v>5</v>
      </c>
      <c r="K212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[turano/Prime712/161/6/TXB07]</v>
      </c>
      <c r="L212" s="52" t="s">
        <v>111</v>
      </c>
    </row>
    <row r="213" customFormat="false" ht="14.4" hidden="false" customHeight="false" outlineLevel="0" collapsed="false">
      <c r="B213" s="73" t="str">
        <f aca="false">B212</f>
        <v>turano</v>
      </c>
      <c r="C213" s="73" t="str">
        <f aca="false">C212</f>
        <v>Prime712</v>
      </c>
      <c r="D213" s="73" t="n">
        <f aca="false">D212</f>
        <v>160</v>
      </c>
      <c r="E213" s="73" t="n">
        <f aca="false">E212</f>
        <v>4</v>
      </c>
      <c r="F213" s="73" t="str">
        <f aca="false">LEFT(F212,3)&amp;TEXT(RIGHT(F212,2)-1,"#00")</f>
        <v>RXB06</v>
      </c>
      <c r="G213" s="34" t="n">
        <f aca="false">G212</f>
        <v>36</v>
      </c>
      <c r="H213" s="35" t="str">
        <f aca="false">H212</f>
        <v>C2-MPO2</v>
      </c>
      <c r="I213" s="35" t="str">
        <f aca="false">I212</f>
        <v>Bottom</v>
      </c>
      <c r="J213" s="36" t="n">
        <f aca="false">J211+2</f>
        <v>8</v>
      </c>
      <c r="K213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[turano/Prime712/161/6/TXB06]</v>
      </c>
      <c r="L213" s="52" t="s">
        <v>111</v>
      </c>
    </row>
    <row r="214" customFormat="false" ht="14.4" hidden="false" customHeight="false" outlineLevel="0" collapsed="false">
      <c r="B214" s="73" t="str">
        <f aca="false">B213</f>
        <v>turano</v>
      </c>
      <c r="C214" s="73" t="str">
        <f aca="false">C213</f>
        <v>Prime712</v>
      </c>
      <c r="D214" s="73" t="n">
        <f aca="false">D213</f>
        <v>160</v>
      </c>
      <c r="E214" s="73" t="n">
        <f aca="false">E213</f>
        <v>4</v>
      </c>
      <c r="F214" s="73" t="str">
        <f aca="false">LEFT(F213,3)&amp;TEXT(RIGHT(F213,2)-1,"#00")</f>
        <v>RXB05</v>
      </c>
      <c r="G214" s="34" t="n">
        <f aca="false">G213</f>
        <v>36</v>
      </c>
      <c r="H214" s="35" t="str">
        <f aca="false">H213</f>
        <v>C2-MPO2</v>
      </c>
      <c r="I214" s="35" t="str">
        <f aca="false">I213</f>
        <v>Bottom</v>
      </c>
      <c r="J214" s="36" t="n">
        <f aca="false">J212+2</f>
        <v>7</v>
      </c>
      <c r="K214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[turano/Prime712/161/6/TXB05]</v>
      </c>
      <c r="L214" s="52" t="s">
        <v>111</v>
      </c>
    </row>
    <row r="215" customFormat="false" ht="14.4" hidden="false" customHeight="false" outlineLevel="0" collapsed="false">
      <c r="B215" s="73" t="str">
        <f aca="false">B214</f>
        <v>turano</v>
      </c>
      <c r="C215" s="73" t="str">
        <f aca="false">C214</f>
        <v>Prime712</v>
      </c>
      <c r="D215" s="73" t="n">
        <f aca="false">D214</f>
        <v>160</v>
      </c>
      <c r="E215" s="73" t="n">
        <f aca="false">E214</f>
        <v>4</v>
      </c>
      <c r="F215" s="73" t="str">
        <f aca="false">LEFT(F214,3)&amp;TEXT(RIGHT(F214,2)-1,"#00")</f>
        <v>RXB04</v>
      </c>
      <c r="G215" s="34" t="n">
        <f aca="false">G214</f>
        <v>36</v>
      </c>
      <c r="H215" s="35" t="str">
        <f aca="false">H214</f>
        <v>C2-MPO2</v>
      </c>
      <c r="I215" s="35" t="str">
        <f aca="false">I214</f>
        <v>Bottom</v>
      </c>
      <c r="J215" s="36" t="n">
        <f aca="false">J213+2</f>
        <v>10</v>
      </c>
      <c r="K215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[turano/Prime712/161/6/TXB04]</v>
      </c>
      <c r="L215" s="52" t="s">
        <v>111</v>
      </c>
    </row>
    <row r="216" customFormat="false" ht="14.4" hidden="false" customHeight="false" outlineLevel="0" collapsed="false">
      <c r="B216" s="73" t="str">
        <f aca="false">B215</f>
        <v>turano</v>
      </c>
      <c r="C216" s="73" t="str">
        <f aca="false">C215</f>
        <v>Prime712</v>
      </c>
      <c r="D216" s="73" t="n">
        <f aca="false">D215</f>
        <v>160</v>
      </c>
      <c r="E216" s="73" t="n">
        <f aca="false">E215</f>
        <v>4</v>
      </c>
      <c r="F216" s="73" t="str">
        <f aca="false">LEFT(F215,3)&amp;TEXT(RIGHT(F215,2)-1,"#00")</f>
        <v>RXB03</v>
      </c>
      <c r="G216" s="34" t="n">
        <f aca="false">G215</f>
        <v>36</v>
      </c>
      <c r="H216" s="35" t="str">
        <f aca="false">H215</f>
        <v>C2-MPO2</v>
      </c>
      <c r="I216" s="35" t="str">
        <f aca="false">I215</f>
        <v>Bottom</v>
      </c>
      <c r="J216" s="36" t="n">
        <f aca="false">J214+2</f>
        <v>9</v>
      </c>
      <c r="K216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[turano/Prime712/161/6/TXB03]</v>
      </c>
      <c r="L216" s="52" t="s">
        <v>111</v>
      </c>
    </row>
    <row r="217" customFormat="false" ht="14.4" hidden="false" customHeight="false" outlineLevel="0" collapsed="false">
      <c r="B217" s="73" t="str">
        <f aca="false">B216</f>
        <v>turano</v>
      </c>
      <c r="C217" s="73" t="str">
        <f aca="false">C216</f>
        <v>Prime712</v>
      </c>
      <c r="D217" s="73" t="n">
        <f aca="false">D216</f>
        <v>160</v>
      </c>
      <c r="E217" s="73" t="n">
        <f aca="false">E216</f>
        <v>4</v>
      </c>
      <c r="F217" s="73" t="str">
        <f aca="false">LEFT(F216,3)&amp;TEXT(RIGHT(F216,2)-1,"#00")</f>
        <v>RXB02</v>
      </c>
      <c r="G217" s="34" t="n">
        <f aca="false">G216</f>
        <v>36</v>
      </c>
      <c r="H217" s="35" t="str">
        <f aca="false">H216</f>
        <v>C2-MPO2</v>
      </c>
      <c r="I217" s="35" t="str">
        <f aca="false">I216</f>
        <v>Bottom</v>
      </c>
      <c r="J217" s="36" t="n">
        <f aca="false">J215+2</f>
        <v>12</v>
      </c>
      <c r="K217" s="38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[turano/Prime712/161/6/TXB02]</v>
      </c>
      <c r="L217" s="52" t="s">
        <v>111</v>
      </c>
    </row>
    <row r="218" customFormat="false" ht="14.7" hidden="false" customHeight="false" outlineLevel="0" collapsed="false">
      <c r="B218" s="75" t="str">
        <f aca="false">B217</f>
        <v>turano</v>
      </c>
      <c r="C218" s="75" t="str">
        <f aca="false">C217</f>
        <v>Prime712</v>
      </c>
      <c r="D218" s="75" t="n">
        <f aca="false">D217</f>
        <v>160</v>
      </c>
      <c r="E218" s="75" t="n">
        <f aca="false">E217</f>
        <v>4</v>
      </c>
      <c r="F218" s="75" t="str">
        <f aca="false">LEFT(F217,3)&amp;TEXT(RIGHT(F217,2)-1,"#00")</f>
        <v>RXB01</v>
      </c>
      <c r="G218" s="70" t="n">
        <f aca="false">G217</f>
        <v>36</v>
      </c>
      <c r="H218" s="48" t="str">
        <f aca="false">H217</f>
        <v>C2-MPO2</v>
      </c>
      <c r="I218" s="48" t="str">
        <f aca="false">I217</f>
        <v>Bottom</v>
      </c>
      <c r="J218" s="49" t="n">
        <f aca="false">J216+2</f>
        <v>11</v>
      </c>
      <c r="K218" s="67" t="str">
        <f aca="true">"["&amp;INDIRECT(ADDRESS(ROW()+1*12,2))&amp;"/"&amp;INDIRECT(ADDRESS(ROW()+1*12,3))&amp;"/"&amp;INDIRECT(ADDRESS(ROW()+1*12,4))&amp;"/"&amp;INDIRECT(ADDRESS(ROW()+1*12,5))&amp;"/"&amp;INDIRECT(ADDRESS(ROW()+1*12,6))&amp;"]"</f>
        <v>[turano/Prime712/161/6/TXB01]</v>
      </c>
      <c r="L218" s="67" t="s">
        <v>111</v>
      </c>
    </row>
    <row r="219" customFormat="false" ht="14.7" hidden="false" customHeight="false" outlineLevel="0" collapsed="false">
      <c r="B219" s="77" t="str">
        <f aca="false">B218</f>
        <v>turano</v>
      </c>
      <c r="C219" s="77" t="str">
        <f aca="false">C218</f>
        <v>Prime712</v>
      </c>
      <c r="D219" s="77" t="n">
        <v>161</v>
      </c>
      <c r="E219" s="77" t="n">
        <v>6</v>
      </c>
      <c r="F219" s="77" t="s">
        <v>115</v>
      </c>
      <c r="G219" s="29" t="n">
        <f aca="false">G218</f>
        <v>36</v>
      </c>
      <c r="H219" s="30" t="s">
        <v>119</v>
      </c>
      <c r="I219" s="30" t="s">
        <v>47</v>
      </c>
      <c r="J219" s="31" t="n">
        <v>1</v>
      </c>
      <c r="K219" s="52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[turano/Prime712/160/4/RXB12]</v>
      </c>
      <c r="L219" s="52" t="s">
        <v>111</v>
      </c>
    </row>
    <row r="220" customFormat="false" ht="14.4" hidden="false" customHeight="false" outlineLevel="0" collapsed="false">
      <c r="B220" s="78" t="str">
        <f aca="false">B219</f>
        <v>turano</v>
      </c>
      <c r="C220" s="78" t="str">
        <f aca="false">C219</f>
        <v>Prime712</v>
      </c>
      <c r="D220" s="78" t="n">
        <f aca="false">D219</f>
        <v>161</v>
      </c>
      <c r="E220" s="78" t="n">
        <f aca="false">E219</f>
        <v>6</v>
      </c>
      <c r="F220" s="78" t="str">
        <f aca="false">LEFT(F219,3)&amp;TEXT(RIGHT(F219,2)-1,"#00")</f>
        <v>TXB11</v>
      </c>
      <c r="G220" s="34" t="n">
        <f aca="false">G219</f>
        <v>36</v>
      </c>
      <c r="H220" s="35" t="str">
        <f aca="false">H219</f>
        <v>C1-MPO1</v>
      </c>
      <c r="I220" s="35" t="str">
        <f aca="false">I219</f>
        <v>Top</v>
      </c>
      <c r="J220" s="36" t="n">
        <f aca="false">J219+1</f>
        <v>2</v>
      </c>
      <c r="K220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[turano/Prime712/160/4/RXB11]</v>
      </c>
      <c r="L220" s="38" t="s">
        <v>111</v>
      </c>
    </row>
    <row r="221" customFormat="false" ht="14.4" hidden="false" customHeight="false" outlineLevel="0" collapsed="false">
      <c r="B221" s="78" t="str">
        <f aca="false">B220</f>
        <v>turano</v>
      </c>
      <c r="C221" s="78" t="str">
        <f aca="false">C220</f>
        <v>Prime712</v>
      </c>
      <c r="D221" s="78" t="n">
        <f aca="false">D220</f>
        <v>161</v>
      </c>
      <c r="E221" s="78" t="n">
        <f aca="false">E220</f>
        <v>6</v>
      </c>
      <c r="F221" s="78" t="str">
        <f aca="false">LEFT(F220,3)&amp;TEXT(RIGHT(F220,2)-1,"#00")</f>
        <v>TXB10</v>
      </c>
      <c r="G221" s="34" t="n">
        <f aca="false">G220</f>
        <v>36</v>
      </c>
      <c r="H221" s="35" t="str">
        <f aca="false">H220</f>
        <v>C1-MPO1</v>
      </c>
      <c r="I221" s="35" t="str">
        <f aca="false">I220</f>
        <v>Top</v>
      </c>
      <c r="J221" s="36" t="n">
        <f aca="false">J220+1</f>
        <v>3</v>
      </c>
      <c r="K221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[turano/Prime712/160/4/RXB10]</v>
      </c>
      <c r="L221" s="38" t="s">
        <v>111</v>
      </c>
    </row>
    <row r="222" customFormat="false" ht="14.4" hidden="false" customHeight="false" outlineLevel="0" collapsed="false">
      <c r="B222" s="78" t="str">
        <f aca="false">B221</f>
        <v>turano</v>
      </c>
      <c r="C222" s="78" t="str">
        <f aca="false">C221</f>
        <v>Prime712</v>
      </c>
      <c r="D222" s="78" t="n">
        <f aca="false">D221</f>
        <v>161</v>
      </c>
      <c r="E222" s="78" t="n">
        <f aca="false">E221</f>
        <v>6</v>
      </c>
      <c r="F222" s="78" t="str">
        <f aca="false">LEFT(F221,3)&amp;TEXT(RIGHT(F221,2)-1,"#00")</f>
        <v>TXB09</v>
      </c>
      <c r="G222" s="34" t="n">
        <f aca="false">G221</f>
        <v>36</v>
      </c>
      <c r="H222" s="35" t="str">
        <f aca="false">H221</f>
        <v>C1-MPO1</v>
      </c>
      <c r="I222" s="35" t="str">
        <f aca="false">I221</f>
        <v>Top</v>
      </c>
      <c r="J222" s="36" t="n">
        <f aca="false">J221+1</f>
        <v>4</v>
      </c>
      <c r="K222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[turano/Prime712/160/4/RXB09]</v>
      </c>
      <c r="L222" s="38" t="s">
        <v>111</v>
      </c>
    </row>
    <row r="223" customFormat="false" ht="14.4" hidden="false" customHeight="false" outlineLevel="0" collapsed="false">
      <c r="B223" s="78" t="str">
        <f aca="false">B222</f>
        <v>turano</v>
      </c>
      <c r="C223" s="78" t="str">
        <f aca="false">C222</f>
        <v>Prime712</v>
      </c>
      <c r="D223" s="78" t="n">
        <f aca="false">D222</f>
        <v>161</v>
      </c>
      <c r="E223" s="78" t="n">
        <f aca="false">E222</f>
        <v>6</v>
      </c>
      <c r="F223" s="78" t="str">
        <f aca="false">LEFT(F222,3)&amp;TEXT(RIGHT(F222,2)-1,"#00")</f>
        <v>TXB08</v>
      </c>
      <c r="G223" s="34" t="n">
        <f aca="false">G222</f>
        <v>36</v>
      </c>
      <c r="H223" s="35" t="str">
        <f aca="false">H222</f>
        <v>C1-MPO1</v>
      </c>
      <c r="I223" s="35" t="str">
        <f aca="false">I222</f>
        <v>Top</v>
      </c>
      <c r="J223" s="36" t="n">
        <f aca="false">J222+1</f>
        <v>5</v>
      </c>
      <c r="K223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[turano/Prime712/160/4/RXB08]</v>
      </c>
      <c r="L223" s="38" t="s">
        <v>111</v>
      </c>
    </row>
    <row r="224" customFormat="false" ht="14.4" hidden="false" customHeight="false" outlineLevel="0" collapsed="false">
      <c r="B224" s="78" t="str">
        <f aca="false">B223</f>
        <v>turano</v>
      </c>
      <c r="C224" s="78" t="str">
        <f aca="false">C223</f>
        <v>Prime712</v>
      </c>
      <c r="D224" s="78" t="n">
        <f aca="false">D223</f>
        <v>161</v>
      </c>
      <c r="E224" s="78" t="n">
        <f aca="false">E223</f>
        <v>6</v>
      </c>
      <c r="F224" s="78" t="str">
        <f aca="false">LEFT(F223,3)&amp;TEXT(RIGHT(F223,2)-1,"#00")</f>
        <v>TXB07</v>
      </c>
      <c r="G224" s="34" t="n">
        <f aca="false">G223</f>
        <v>36</v>
      </c>
      <c r="H224" s="35" t="str">
        <f aca="false">H223</f>
        <v>C1-MPO1</v>
      </c>
      <c r="I224" s="35" t="str">
        <f aca="false">I223</f>
        <v>Top</v>
      </c>
      <c r="J224" s="36" t="n">
        <f aca="false">J223+1</f>
        <v>6</v>
      </c>
      <c r="K224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[turano/Prime712/160/4/RXB07]</v>
      </c>
      <c r="L224" s="38" t="s">
        <v>111</v>
      </c>
    </row>
    <row r="225" customFormat="false" ht="14.4" hidden="false" customHeight="false" outlineLevel="0" collapsed="false">
      <c r="B225" s="78" t="str">
        <f aca="false">B224</f>
        <v>turano</v>
      </c>
      <c r="C225" s="78" t="str">
        <f aca="false">C224</f>
        <v>Prime712</v>
      </c>
      <c r="D225" s="78" t="n">
        <f aca="false">D224</f>
        <v>161</v>
      </c>
      <c r="E225" s="78" t="n">
        <f aca="false">E224</f>
        <v>6</v>
      </c>
      <c r="F225" s="78" t="str">
        <f aca="false">LEFT(F224,3)&amp;TEXT(RIGHT(F224,2)-1,"#00")</f>
        <v>TXB06</v>
      </c>
      <c r="G225" s="34" t="n">
        <f aca="false">G224</f>
        <v>36</v>
      </c>
      <c r="H225" s="35" t="str">
        <f aca="false">H224</f>
        <v>C1-MPO1</v>
      </c>
      <c r="I225" s="35" t="str">
        <f aca="false">I224</f>
        <v>Top</v>
      </c>
      <c r="J225" s="36" t="n">
        <f aca="false">J224+1</f>
        <v>7</v>
      </c>
      <c r="K225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[turano/Prime712/160/4/RXB06]</v>
      </c>
      <c r="L225" s="38" t="s">
        <v>111</v>
      </c>
    </row>
    <row r="226" customFormat="false" ht="14.4" hidden="false" customHeight="false" outlineLevel="0" collapsed="false">
      <c r="B226" s="78" t="str">
        <f aca="false">B225</f>
        <v>turano</v>
      </c>
      <c r="C226" s="78" t="str">
        <f aca="false">C225</f>
        <v>Prime712</v>
      </c>
      <c r="D226" s="78" t="n">
        <f aca="false">D225</f>
        <v>161</v>
      </c>
      <c r="E226" s="78" t="n">
        <f aca="false">E225</f>
        <v>6</v>
      </c>
      <c r="F226" s="78" t="str">
        <f aca="false">LEFT(F225,3)&amp;TEXT(RIGHT(F225,2)-1,"#00")</f>
        <v>TXB05</v>
      </c>
      <c r="G226" s="34" t="n">
        <f aca="false">G225</f>
        <v>36</v>
      </c>
      <c r="H226" s="35" t="str">
        <f aca="false">H225</f>
        <v>C1-MPO1</v>
      </c>
      <c r="I226" s="35" t="str">
        <f aca="false">I225</f>
        <v>Top</v>
      </c>
      <c r="J226" s="36" t="n">
        <f aca="false">J225+1</f>
        <v>8</v>
      </c>
      <c r="K226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[turano/Prime712/160/4/RXB05]</v>
      </c>
      <c r="L226" s="38" t="s">
        <v>111</v>
      </c>
    </row>
    <row r="227" customFormat="false" ht="14.4" hidden="false" customHeight="false" outlineLevel="0" collapsed="false">
      <c r="B227" s="78" t="str">
        <f aca="false">B226</f>
        <v>turano</v>
      </c>
      <c r="C227" s="78" t="str">
        <f aca="false">C226</f>
        <v>Prime712</v>
      </c>
      <c r="D227" s="78" t="n">
        <f aca="false">D226</f>
        <v>161</v>
      </c>
      <c r="E227" s="78" t="n">
        <f aca="false">E226</f>
        <v>6</v>
      </c>
      <c r="F227" s="78" t="str">
        <f aca="false">LEFT(F226,3)&amp;TEXT(RIGHT(F226,2)-1,"#00")</f>
        <v>TXB04</v>
      </c>
      <c r="G227" s="34" t="n">
        <f aca="false">G226</f>
        <v>36</v>
      </c>
      <c r="H227" s="35" t="str">
        <f aca="false">H226</f>
        <v>C1-MPO1</v>
      </c>
      <c r="I227" s="35" t="str">
        <f aca="false">I226</f>
        <v>Top</v>
      </c>
      <c r="J227" s="36" t="n">
        <f aca="false">J226+1</f>
        <v>9</v>
      </c>
      <c r="K227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[turano/Prime712/160/4/RXB04]</v>
      </c>
      <c r="L227" s="38" t="s">
        <v>111</v>
      </c>
    </row>
    <row r="228" customFormat="false" ht="14.4" hidden="false" customHeight="false" outlineLevel="0" collapsed="false">
      <c r="B228" s="78" t="str">
        <f aca="false">B227</f>
        <v>turano</v>
      </c>
      <c r="C228" s="78" t="str">
        <f aca="false">C227</f>
        <v>Prime712</v>
      </c>
      <c r="D228" s="78" t="n">
        <f aca="false">D227</f>
        <v>161</v>
      </c>
      <c r="E228" s="78" t="n">
        <f aca="false">E227</f>
        <v>6</v>
      </c>
      <c r="F228" s="78" t="str">
        <f aca="false">LEFT(F227,3)&amp;TEXT(RIGHT(F227,2)-1,"#00")</f>
        <v>TXB03</v>
      </c>
      <c r="G228" s="34" t="n">
        <f aca="false">G227</f>
        <v>36</v>
      </c>
      <c r="H228" s="35" t="str">
        <f aca="false">H227</f>
        <v>C1-MPO1</v>
      </c>
      <c r="I228" s="35" t="str">
        <f aca="false">I227</f>
        <v>Top</v>
      </c>
      <c r="J228" s="36" t="n">
        <f aca="false">J227+1</f>
        <v>10</v>
      </c>
      <c r="K228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[turano/Prime712/160/4/RXB03]</v>
      </c>
      <c r="L228" s="38" t="s">
        <v>111</v>
      </c>
    </row>
    <row r="229" customFormat="false" ht="14.4" hidden="false" customHeight="false" outlineLevel="0" collapsed="false">
      <c r="B229" s="78" t="str">
        <f aca="false">B228</f>
        <v>turano</v>
      </c>
      <c r="C229" s="78" t="str">
        <f aca="false">C228</f>
        <v>Prime712</v>
      </c>
      <c r="D229" s="78" t="n">
        <f aca="false">D228</f>
        <v>161</v>
      </c>
      <c r="E229" s="78" t="n">
        <f aca="false">E228</f>
        <v>6</v>
      </c>
      <c r="F229" s="78" t="str">
        <f aca="false">LEFT(F228,3)&amp;TEXT(RIGHT(F228,2)-1,"#00")</f>
        <v>TXB02</v>
      </c>
      <c r="G229" s="34" t="n">
        <f aca="false">G228</f>
        <v>36</v>
      </c>
      <c r="H229" s="35" t="str">
        <f aca="false">H228</f>
        <v>C1-MPO1</v>
      </c>
      <c r="I229" s="35" t="str">
        <f aca="false">I228</f>
        <v>Top</v>
      </c>
      <c r="J229" s="36" t="n">
        <f aca="false">J228+1</f>
        <v>11</v>
      </c>
      <c r="K229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[turano/Prime712/160/4/RXB02]</v>
      </c>
      <c r="L229" s="38" t="s">
        <v>111</v>
      </c>
    </row>
    <row r="230" customFormat="false" ht="14.4" hidden="false" customHeight="false" outlineLevel="0" collapsed="false">
      <c r="B230" s="78" t="str">
        <f aca="false">B229</f>
        <v>turano</v>
      </c>
      <c r="C230" s="78" t="str">
        <f aca="false">C229</f>
        <v>Prime712</v>
      </c>
      <c r="D230" s="78" t="n">
        <f aca="false">D229</f>
        <v>161</v>
      </c>
      <c r="E230" s="78" t="n">
        <f aca="false">E229</f>
        <v>6</v>
      </c>
      <c r="F230" s="78" t="str">
        <f aca="false">LEFT(F229,3)&amp;TEXT(RIGHT(F229,2)-1,"#00")</f>
        <v>TXB01</v>
      </c>
      <c r="G230" s="34" t="n">
        <f aca="false">G229</f>
        <v>36</v>
      </c>
      <c r="H230" s="35" t="str">
        <f aca="false">H229</f>
        <v>C1-MPO1</v>
      </c>
      <c r="I230" s="35" t="str">
        <f aca="false">I229</f>
        <v>Top</v>
      </c>
      <c r="J230" s="36" t="n">
        <f aca="false">J229+1</f>
        <v>12</v>
      </c>
      <c r="K230" s="38" t="str">
        <f aca="true">"["&amp;INDIRECT(ADDRESS(ROW()-1*12,2))&amp;"/"&amp;INDIRECT(ADDRESS(ROW()-1*12,3))&amp;"/"&amp;INDIRECT(ADDRESS(ROW()-1*12,4))&amp;"/"&amp;INDIRECT(ADDRESS(ROW()-1*12,5))&amp;"/"&amp;INDIRECT(ADDRESS(ROW()-1*12,6))&amp;"]"</f>
        <v>[turano/Prime712/160/4/RXB01]</v>
      </c>
      <c r="L230" s="38" t="s">
        <v>111</v>
      </c>
    </row>
    <row r="231" customFormat="false" ht="14.4" hidden="false" customHeight="false" outlineLevel="0" collapsed="false">
      <c r="B231" s="78" t="str">
        <f aca="false">B230</f>
        <v>turano</v>
      </c>
      <c r="C231" s="78" t="str">
        <f aca="false">C230</f>
        <v>Prime712</v>
      </c>
      <c r="D231" s="78" t="n">
        <f aca="false">D230</f>
        <v>161</v>
      </c>
      <c r="E231" s="78" t="n">
        <f aca="false">E230</f>
        <v>6</v>
      </c>
      <c r="F231" s="78" t="s">
        <v>117</v>
      </c>
      <c r="G231" s="34" t="n">
        <f aca="false">G230</f>
        <v>36</v>
      </c>
      <c r="H231" s="35" t="s">
        <v>120</v>
      </c>
      <c r="I231" s="35" t="s">
        <v>73</v>
      </c>
      <c r="J231" s="36" t="n">
        <v>2</v>
      </c>
      <c r="K231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[turano/Prime712/160/4/TXB12]</v>
      </c>
      <c r="L231" s="38" t="s">
        <v>111</v>
      </c>
    </row>
    <row r="232" customFormat="false" ht="14.4" hidden="false" customHeight="false" outlineLevel="0" collapsed="false">
      <c r="B232" s="78" t="str">
        <f aca="false">B231</f>
        <v>turano</v>
      </c>
      <c r="C232" s="78" t="str">
        <f aca="false">C231</f>
        <v>Prime712</v>
      </c>
      <c r="D232" s="78" t="n">
        <f aca="false">D231</f>
        <v>161</v>
      </c>
      <c r="E232" s="78" t="n">
        <f aca="false">E231</f>
        <v>6</v>
      </c>
      <c r="F232" s="78" t="str">
        <f aca="false">LEFT(F231,3)&amp;TEXT(RIGHT(F231,2)-1,"#00")</f>
        <v>RXB11</v>
      </c>
      <c r="G232" s="34" t="n">
        <f aca="false">G231</f>
        <v>36</v>
      </c>
      <c r="H232" s="35" t="str">
        <f aca="false">H231</f>
        <v>C1-MPO2</v>
      </c>
      <c r="I232" s="35" t="str">
        <f aca="false">I231</f>
        <v>Bottom</v>
      </c>
      <c r="J232" s="36" t="n">
        <v>1</v>
      </c>
      <c r="K232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[turano/Prime712/160/4/TXB11]</v>
      </c>
      <c r="L232" s="38" t="s">
        <v>111</v>
      </c>
    </row>
    <row r="233" customFormat="false" ht="14.4" hidden="false" customHeight="false" outlineLevel="0" collapsed="false">
      <c r="B233" s="78" t="str">
        <f aca="false">B232</f>
        <v>turano</v>
      </c>
      <c r="C233" s="78" t="str">
        <f aca="false">C232</f>
        <v>Prime712</v>
      </c>
      <c r="D233" s="78" t="n">
        <f aca="false">D232</f>
        <v>161</v>
      </c>
      <c r="E233" s="78" t="n">
        <f aca="false">E232</f>
        <v>6</v>
      </c>
      <c r="F233" s="78" t="str">
        <f aca="false">LEFT(F232,3)&amp;TEXT(RIGHT(F232,2)-1,"#00")</f>
        <v>RXB10</v>
      </c>
      <c r="G233" s="34" t="n">
        <f aca="false">G232</f>
        <v>36</v>
      </c>
      <c r="H233" s="35" t="str">
        <f aca="false">H232</f>
        <v>C1-MPO2</v>
      </c>
      <c r="I233" s="35" t="str">
        <f aca="false">I232</f>
        <v>Bottom</v>
      </c>
      <c r="J233" s="36" t="n">
        <f aca="false">J231+2</f>
        <v>4</v>
      </c>
      <c r="K233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[turano/Prime712/160/4/TXB10]</v>
      </c>
      <c r="L233" s="38" t="s">
        <v>111</v>
      </c>
    </row>
    <row r="234" customFormat="false" ht="14.4" hidden="false" customHeight="false" outlineLevel="0" collapsed="false">
      <c r="B234" s="78" t="str">
        <f aca="false">B233</f>
        <v>turano</v>
      </c>
      <c r="C234" s="78" t="str">
        <f aca="false">C233</f>
        <v>Prime712</v>
      </c>
      <c r="D234" s="78" t="n">
        <f aca="false">D233</f>
        <v>161</v>
      </c>
      <c r="E234" s="78" t="n">
        <f aca="false">E233</f>
        <v>6</v>
      </c>
      <c r="F234" s="78" t="str">
        <f aca="false">LEFT(F233,3)&amp;TEXT(RIGHT(F233,2)-1,"#00")</f>
        <v>RXB09</v>
      </c>
      <c r="G234" s="34" t="n">
        <f aca="false">G233</f>
        <v>36</v>
      </c>
      <c r="H234" s="35" t="str">
        <f aca="false">H233</f>
        <v>C1-MPO2</v>
      </c>
      <c r="I234" s="35" t="str">
        <f aca="false">I233</f>
        <v>Bottom</v>
      </c>
      <c r="J234" s="36" t="n">
        <f aca="false">J232+2</f>
        <v>3</v>
      </c>
      <c r="K234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[turano/Prime712/160/4/TXB09]</v>
      </c>
      <c r="L234" s="38" t="s">
        <v>111</v>
      </c>
    </row>
    <row r="235" customFormat="false" ht="14.4" hidden="false" customHeight="false" outlineLevel="0" collapsed="false">
      <c r="B235" s="78" t="str">
        <f aca="false">B234</f>
        <v>turano</v>
      </c>
      <c r="C235" s="78" t="str">
        <f aca="false">C234</f>
        <v>Prime712</v>
      </c>
      <c r="D235" s="78" t="n">
        <f aca="false">D234</f>
        <v>161</v>
      </c>
      <c r="E235" s="78" t="n">
        <f aca="false">E234</f>
        <v>6</v>
      </c>
      <c r="F235" s="78" t="str">
        <f aca="false">LEFT(F234,3)&amp;TEXT(RIGHT(F234,2)-1,"#00")</f>
        <v>RXB08</v>
      </c>
      <c r="G235" s="34" t="n">
        <f aca="false">G234</f>
        <v>36</v>
      </c>
      <c r="H235" s="35" t="str">
        <f aca="false">H234</f>
        <v>C1-MPO2</v>
      </c>
      <c r="I235" s="35" t="str">
        <f aca="false">I234</f>
        <v>Bottom</v>
      </c>
      <c r="J235" s="36" t="n">
        <f aca="false">J233+2</f>
        <v>6</v>
      </c>
      <c r="K235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[turano/Prime712/160/4/TXB08]</v>
      </c>
      <c r="L235" s="38" t="s">
        <v>111</v>
      </c>
    </row>
    <row r="236" customFormat="false" ht="14.4" hidden="false" customHeight="false" outlineLevel="0" collapsed="false">
      <c r="B236" s="78" t="str">
        <f aca="false">B235</f>
        <v>turano</v>
      </c>
      <c r="C236" s="78" t="str">
        <f aca="false">C235</f>
        <v>Prime712</v>
      </c>
      <c r="D236" s="78" t="n">
        <f aca="false">D235</f>
        <v>161</v>
      </c>
      <c r="E236" s="78" t="n">
        <f aca="false">E235</f>
        <v>6</v>
      </c>
      <c r="F236" s="78" t="str">
        <f aca="false">LEFT(F235,3)&amp;TEXT(RIGHT(F235,2)-1,"#00")</f>
        <v>RXB07</v>
      </c>
      <c r="G236" s="34" t="n">
        <f aca="false">G235</f>
        <v>36</v>
      </c>
      <c r="H236" s="35" t="str">
        <f aca="false">H235</f>
        <v>C1-MPO2</v>
      </c>
      <c r="I236" s="35" t="str">
        <f aca="false">I235</f>
        <v>Bottom</v>
      </c>
      <c r="J236" s="36" t="n">
        <f aca="false">J234+2</f>
        <v>5</v>
      </c>
      <c r="K236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[turano/Prime712/160/4/TXB07]</v>
      </c>
      <c r="L236" s="38" t="s">
        <v>111</v>
      </c>
    </row>
    <row r="237" customFormat="false" ht="14.4" hidden="false" customHeight="false" outlineLevel="0" collapsed="false">
      <c r="B237" s="78" t="str">
        <f aca="false">B236</f>
        <v>turano</v>
      </c>
      <c r="C237" s="78" t="str">
        <f aca="false">C236</f>
        <v>Prime712</v>
      </c>
      <c r="D237" s="78" t="n">
        <f aca="false">D236</f>
        <v>161</v>
      </c>
      <c r="E237" s="78" t="n">
        <f aca="false">E236</f>
        <v>6</v>
      </c>
      <c r="F237" s="78" t="str">
        <f aca="false">LEFT(F236,3)&amp;TEXT(RIGHT(F236,2)-1,"#00")</f>
        <v>RXB06</v>
      </c>
      <c r="G237" s="34" t="n">
        <f aca="false">G236</f>
        <v>36</v>
      </c>
      <c r="H237" s="35" t="str">
        <f aca="false">H236</f>
        <v>C1-MPO2</v>
      </c>
      <c r="I237" s="35" t="str">
        <f aca="false">I236</f>
        <v>Bottom</v>
      </c>
      <c r="J237" s="36" t="n">
        <f aca="false">J235+2</f>
        <v>8</v>
      </c>
      <c r="K237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[turano/Prime712/160/4/TXB06]</v>
      </c>
      <c r="L237" s="38" t="s">
        <v>111</v>
      </c>
    </row>
    <row r="238" customFormat="false" ht="14.4" hidden="false" customHeight="false" outlineLevel="0" collapsed="false">
      <c r="B238" s="78" t="str">
        <f aca="false">B237</f>
        <v>turano</v>
      </c>
      <c r="C238" s="78" t="str">
        <f aca="false">C237</f>
        <v>Prime712</v>
      </c>
      <c r="D238" s="78" t="n">
        <f aca="false">D237</f>
        <v>161</v>
      </c>
      <c r="E238" s="78" t="n">
        <f aca="false">E237</f>
        <v>6</v>
      </c>
      <c r="F238" s="78" t="str">
        <f aca="false">LEFT(F237,3)&amp;TEXT(RIGHT(F237,2)-1,"#00")</f>
        <v>RXB05</v>
      </c>
      <c r="G238" s="34" t="n">
        <f aca="false">G237</f>
        <v>36</v>
      </c>
      <c r="H238" s="35" t="str">
        <f aca="false">H237</f>
        <v>C1-MPO2</v>
      </c>
      <c r="I238" s="35" t="str">
        <f aca="false">I237</f>
        <v>Bottom</v>
      </c>
      <c r="J238" s="36" t="n">
        <f aca="false">J236+2</f>
        <v>7</v>
      </c>
      <c r="K238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[turano/Prime712/160/4/TXB05]</v>
      </c>
      <c r="L238" s="38" t="s">
        <v>111</v>
      </c>
    </row>
    <row r="239" customFormat="false" ht="14.4" hidden="false" customHeight="false" outlineLevel="0" collapsed="false">
      <c r="B239" s="78" t="str">
        <f aca="false">B238</f>
        <v>turano</v>
      </c>
      <c r="C239" s="78" t="str">
        <f aca="false">C238</f>
        <v>Prime712</v>
      </c>
      <c r="D239" s="78" t="n">
        <f aca="false">D238</f>
        <v>161</v>
      </c>
      <c r="E239" s="78" t="n">
        <f aca="false">E238</f>
        <v>6</v>
      </c>
      <c r="F239" s="78" t="str">
        <f aca="false">LEFT(F238,3)&amp;TEXT(RIGHT(F238,2)-1,"#00")</f>
        <v>RXB04</v>
      </c>
      <c r="G239" s="34" t="n">
        <f aca="false">G238</f>
        <v>36</v>
      </c>
      <c r="H239" s="35" t="str">
        <f aca="false">H238</f>
        <v>C1-MPO2</v>
      </c>
      <c r="I239" s="35" t="str">
        <f aca="false">I238</f>
        <v>Bottom</v>
      </c>
      <c r="J239" s="36" t="n">
        <f aca="false">J237+2</f>
        <v>10</v>
      </c>
      <c r="K239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[turano/Prime712/160/4/TXB04]</v>
      </c>
      <c r="L239" s="38" t="s">
        <v>111</v>
      </c>
    </row>
    <row r="240" customFormat="false" ht="14.4" hidden="false" customHeight="false" outlineLevel="0" collapsed="false">
      <c r="B240" s="78" t="str">
        <f aca="false">B239</f>
        <v>turano</v>
      </c>
      <c r="C240" s="78" t="str">
        <f aca="false">C239</f>
        <v>Prime712</v>
      </c>
      <c r="D240" s="78" t="n">
        <f aca="false">D239</f>
        <v>161</v>
      </c>
      <c r="E240" s="78" t="n">
        <f aca="false">E239</f>
        <v>6</v>
      </c>
      <c r="F240" s="78" t="str">
        <f aca="false">LEFT(F239,3)&amp;TEXT(RIGHT(F239,2)-1,"#00")</f>
        <v>RXB03</v>
      </c>
      <c r="G240" s="34" t="n">
        <f aca="false">G239</f>
        <v>36</v>
      </c>
      <c r="H240" s="35" t="str">
        <f aca="false">H239</f>
        <v>C1-MPO2</v>
      </c>
      <c r="I240" s="35" t="str">
        <f aca="false">I239</f>
        <v>Bottom</v>
      </c>
      <c r="J240" s="36" t="n">
        <f aca="false">J238+2</f>
        <v>9</v>
      </c>
      <c r="K240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[turano/Prime712/160/4/TXB03]</v>
      </c>
      <c r="L240" s="38" t="s">
        <v>111</v>
      </c>
    </row>
    <row r="241" customFormat="false" ht="14.4" hidden="false" customHeight="false" outlineLevel="0" collapsed="false">
      <c r="B241" s="78" t="str">
        <f aca="false">B240</f>
        <v>turano</v>
      </c>
      <c r="C241" s="78" t="str">
        <f aca="false">C240</f>
        <v>Prime712</v>
      </c>
      <c r="D241" s="78" t="n">
        <f aca="false">D240</f>
        <v>161</v>
      </c>
      <c r="E241" s="78" t="n">
        <f aca="false">E240</f>
        <v>6</v>
      </c>
      <c r="F241" s="78" t="str">
        <f aca="false">LEFT(F240,3)&amp;TEXT(RIGHT(F240,2)-1,"#00")</f>
        <v>RXB02</v>
      </c>
      <c r="G241" s="34" t="n">
        <f aca="false">G240</f>
        <v>36</v>
      </c>
      <c r="H241" s="35" t="str">
        <f aca="false">H240</f>
        <v>C1-MPO2</v>
      </c>
      <c r="I241" s="35" t="str">
        <f aca="false">I240</f>
        <v>Bottom</v>
      </c>
      <c r="J241" s="36" t="n">
        <f aca="false">J239+2</f>
        <v>12</v>
      </c>
      <c r="K241" s="38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[turano/Prime712/160/4/TXB02]</v>
      </c>
      <c r="L241" s="38" t="s">
        <v>111</v>
      </c>
    </row>
    <row r="242" customFormat="false" ht="14.7" hidden="false" customHeight="false" outlineLevel="0" collapsed="false">
      <c r="B242" s="79" t="str">
        <f aca="false">B241</f>
        <v>turano</v>
      </c>
      <c r="C242" s="79" t="str">
        <f aca="false">C241</f>
        <v>Prime712</v>
      </c>
      <c r="D242" s="79" t="n">
        <f aca="false">D241</f>
        <v>161</v>
      </c>
      <c r="E242" s="79" t="n">
        <f aca="false">E241</f>
        <v>6</v>
      </c>
      <c r="F242" s="79" t="str">
        <f aca="false">LEFT(F241,3)&amp;TEXT(RIGHT(F241,2)-1,"#00")</f>
        <v>RXB01</v>
      </c>
      <c r="G242" s="47" t="n">
        <f aca="false">G241</f>
        <v>36</v>
      </c>
      <c r="H242" s="48" t="str">
        <f aca="false">H241</f>
        <v>C1-MPO2</v>
      </c>
      <c r="I242" s="48" t="str">
        <f aca="false">I241</f>
        <v>Bottom</v>
      </c>
      <c r="J242" s="49" t="n">
        <f aca="false">J240+2</f>
        <v>11</v>
      </c>
      <c r="K242" s="67" t="str">
        <f aca="true">"["&amp;INDIRECT(ADDRESS(ROW()-3*12,2))&amp;"/"&amp;INDIRECT(ADDRESS(ROW()-3*12,3))&amp;"/"&amp;INDIRECT(ADDRESS(ROW()-3*12,4))&amp;"/"&amp;INDIRECT(ADDRESS(ROW()-3*12,5))&amp;"/"&amp;INDIRECT(ADDRESS(ROW()-3*12,6))&amp;"]"</f>
        <v>[turano/Prime712/160/4/TXB01]</v>
      </c>
      <c r="L242" s="67" t="s">
        <v>111</v>
      </c>
    </row>
    <row r="243" customFormat="false" ht="14.7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L1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8" activePane="bottomLeft" state="frozen"/>
      <selection pane="topLeft" activeCell="A1" activeCellId="0" sqref="A1"/>
      <selection pane="bottomLeft" activeCell="K88" activeCellId="0" sqref="K88"/>
    </sheetView>
  </sheetViews>
  <sheetFormatPr defaultColWidth="8.5390625" defaultRowHeight="14.4" zeroHeight="false" outlineLevelRow="0" outlineLevelCol="0"/>
  <cols>
    <col collapsed="false" customWidth="true" hidden="false" outlineLevel="0" max="5" min="2" style="0" width="9.15"/>
    <col collapsed="false" customWidth="true" hidden="false" outlineLevel="0" max="6" min="6" style="0" width="7.68"/>
    <col collapsed="false" customWidth="true" hidden="false" outlineLevel="0" max="7" min="7" style="0" width="6.89"/>
    <col collapsed="false" customWidth="true" hidden="false" outlineLevel="0" max="8" min="8" style="0" width="7.42"/>
    <col collapsed="false" customWidth="true" hidden="false" outlineLevel="0" max="9" min="9" style="0" width="8.73"/>
    <col collapsed="false" customWidth="true" hidden="false" outlineLevel="0" max="10" min="10" style="20" width="9.15"/>
    <col collapsed="false" customWidth="true" hidden="false" outlineLevel="0" max="12" min="11" style="20" width="25.05"/>
  </cols>
  <sheetData>
    <row r="1" customFormat="false" ht="14.7" hidden="false" customHeight="false" outlineLevel="0" collapsed="false"/>
    <row r="2" customFormat="false" ht="15" hidden="false" customHeight="false" outlineLevel="0" collapsed="false">
      <c r="B2" s="21" t="s">
        <v>13</v>
      </c>
      <c r="C2" s="22" t="s">
        <v>14</v>
      </c>
      <c r="D2" s="22" t="s">
        <v>15</v>
      </c>
      <c r="E2" s="22" t="s">
        <v>16</v>
      </c>
      <c r="F2" s="23" t="s">
        <v>17</v>
      </c>
      <c r="G2" s="24" t="s">
        <v>18</v>
      </c>
      <c r="H2" s="25" t="s">
        <v>19</v>
      </c>
      <c r="I2" s="25" t="s">
        <v>20</v>
      </c>
      <c r="J2" s="26" t="s">
        <v>21</v>
      </c>
      <c r="K2" s="27" t="s">
        <v>22</v>
      </c>
      <c r="L2" s="27" t="s">
        <v>22</v>
      </c>
    </row>
    <row r="3" customFormat="false" ht="14.7" hidden="false" customHeight="true" outlineLevel="0" collapsed="false">
      <c r="B3" s="28" t="s">
        <v>24</v>
      </c>
      <c r="C3" s="28" t="s">
        <v>25</v>
      </c>
      <c r="D3" s="28" t="n">
        <v>50</v>
      </c>
      <c r="E3" s="28"/>
      <c r="F3" s="28" t="s">
        <v>26</v>
      </c>
      <c r="G3" s="29" t="n">
        <v>40</v>
      </c>
      <c r="H3" s="30" t="n">
        <v>1</v>
      </c>
      <c r="I3" s="30" t="s">
        <v>27</v>
      </c>
      <c r="J3" s="31" t="n">
        <v>1</v>
      </c>
      <c r="K3" s="32"/>
      <c r="L3" s="32"/>
    </row>
    <row r="4" customFormat="false" ht="14.4" hidden="false" customHeight="false" outlineLevel="0" collapsed="false">
      <c r="B4" s="33" t="s">
        <v>24</v>
      </c>
      <c r="C4" s="33" t="s">
        <v>25</v>
      </c>
      <c r="D4" s="33" t="n">
        <v>50</v>
      </c>
      <c r="E4" s="33"/>
      <c r="F4" s="33" t="str">
        <f aca="false">SUBSTITUTE(F3,"RX", "TX")</f>
        <v>TXA01</v>
      </c>
      <c r="G4" s="34" t="n">
        <v>40</v>
      </c>
      <c r="H4" s="35" t="n">
        <v>1</v>
      </c>
      <c r="I4" s="35" t="s">
        <v>27</v>
      </c>
      <c r="J4" s="36" t="n">
        <v>1</v>
      </c>
      <c r="K4" s="37"/>
      <c r="L4" s="37"/>
    </row>
    <row r="5" customFormat="false" ht="14.4" hidden="false" customHeight="false" outlineLevel="0" collapsed="false">
      <c r="B5" s="33" t="s">
        <v>24</v>
      </c>
      <c r="C5" s="33" t="s">
        <v>25</v>
      </c>
      <c r="D5" s="33" t="n">
        <v>50</v>
      </c>
      <c r="E5" s="33"/>
      <c r="F5" s="33" t="str">
        <f aca="false">LEFT(F3,3)&amp;TEXT(RIGHT(F3,2)+1,"#00")</f>
        <v>RXA02</v>
      </c>
      <c r="G5" s="34" t="n">
        <v>40</v>
      </c>
      <c r="H5" s="35" t="n">
        <v>1</v>
      </c>
      <c r="I5" s="35" t="s">
        <v>27</v>
      </c>
      <c r="J5" s="36" t="n">
        <f aca="false">J3+1</f>
        <v>2</v>
      </c>
      <c r="K5" s="38"/>
      <c r="L5" s="38"/>
    </row>
    <row r="6" customFormat="false" ht="14.4" hidden="false" customHeight="false" outlineLevel="0" collapsed="false">
      <c r="B6" s="33" t="s">
        <v>24</v>
      </c>
      <c r="C6" s="33" t="s">
        <v>25</v>
      </c>
      <c r="D6" s="33" t="n">
        <v>50</v>
      </c>
      <c r="E6" s="33"/>
      <c r="F6" s="33" t="str">
        <f aca="false">LEFT(F4,3)&amp;TEXT(RIGHT(F4,2)+1,"#00")</f>
        <v>TXA02</v>
      </c>
      <c r="G6" s="34" t="n">
        <v>40</v>
      </c>
      <c r="H6" s="35" t="n">
        <v>1</v>
      </c>
      <c r="I6" s="35" t="s">
        <v>27</v>
      </c>
      <c r="J6" s="36" t="n">
        <f aca="false">J4+1</f>
        <v>2</v>
      </c>
      <c r="K6" s="38"/>
      <c r="L6" s="38"/>
    </row>
    <row r="7" customFormat="false" ht="14.4" hidden="false" customHeight="false" outlineLevel="0" collapsed="false">
      <c r="B7" s="33" t="s">
        <v>24</v>
      </c>
      <c r="C7" s="33" t="s">
        <v>25</v>
      </c>
      <c r="D7" s="33" t="n">
        <v>50</v>
      </c>
      <c r="E7" s="33"/>
      <c r="F7" s="33" t="str">
        <f aca="false">LEFT(F5,3)&amp;TEXT(RIGHT(F5,2)+1,"#00")</f>
        <v>RXA03</v>
      </c>
      <c r="G7" s="34" t="n">
        <v>40</v>
      </c>
      <c r="H7" s="35" t="n">
        <v>1</v>
      </c>
      <c r="I7" s="35" t="s">
        <v>27</v>
      </c>
      <c r="J7" s="36" t="n">
        <f aca="false">J5+1</f>
        <v>3</v>
      </c>
      <c r="K7" s="38"/>
      <c r="L7" s="38"/>
    </row>
    <row r="8" customFormat="false" ht="14.4" hidden="false" customHeight="false" outlineLevel="0" collapsed="false">
      <c r="B8" s="33" t="s">
        <v>24</v>
      </c>
      <c r="C8" s="33" t="s">
        <v>25</v>
      </c>
      <c r="D8" s="33" t="n">
        <v>50</v>
      </c>
      <c r="E8" s="33"/>
      <c r="F8" s="33" t="str">
        <f aca="false">LEFT(F6,3)&amp;TEXT(RIGHT(F6,2)+1,"#00")</f>
        <v>TXA03</v>
      </c>
      <c r="G8" s="34" t="n">
        <v>40</v>
      </c>
      <c r="H8" s="35" t="n">
        <v>1</v>
      </c>
      <c r="I8" s="35" t="s">
        <v>27</v>
      </c>
      <c r="J8" s="36" t="n">
        <f aca="false">J6+1</f>
        <v>3</v>
      </c>
      <c r="K8" s="38"/>
      <c r="L8" s="38"/>
    </row>
    <row r="9" customFormat="false" ht="14.4" hidden="false" customHeight="false" outlineLevel="0" collapsed="false">
      <c r="B9" s="33" t="s">
        <v>24</v>
      </c>
      <c r="C9" s="33" t="s">
        <v>25</v>
      </c>
      <c r="D9" s="33" t="n">
        <v>50</v>
      </c>
      <c r="E9" s="33"/>
      <c r="F9" s="33" t="str">
        <f aca="false">LEFT(F7,3)&amp;TEXT(RIGHT(F7,2)+1,"#00")</f>
        <v>RXA04</v>
      </c>
      <c r="G9" s="34" t="n">
        <v>40</v>
      </c>
      <c r="H9" s="35" t="n">
        <v>1</v>
      </c>
      <c r="I9" s="35" t="s">
        <v>27</v>
      </c>
      <c r="J9" s="36" t="n">
        <f aca="false">J7+1</f>
        <v>4</v>
      </c>
      <c r="K9" s="38"/>
      <c r="L9" s="38"/>
    </row>
    <row r="10" customFormat="false" ht="14.4" hidden="false" customHeight="false" outlineLevel="0" collapsed="false">
      <c r="B10" s="33" t="s">
        <v>24</v>
      </c>
      <c r="C10" s="33" t="s">
        <v>25</v>
      </c>
      <c r="D10" s="33" t="n">
        <v>50</v>
      </c>
      <c r="E10" s="33"/>
      <c r="F10" s="33" t="str">
        <f aca="false">LEFT(F8,3)&amp;TEXT(RIGHT(F8,2)+1,"#00")</f>
        <v>TXA04</v>
      </c>
      <c r="G10" s="34" t="n">
        <v>40</v>
      </c>
      <c r="H10" s="35" t="n">
        <v>1</v>
      </c>
      <c r="I10" s="35" t="s">
        <v>27</v>
      </c>
      <c r="J10" s="36" t="n">
        <f aca="false">J8+1</f>
        <v>4</v>
      </c>
      <c r="K10" s="38"/>
      <c r="L10" s="38"/>
    </row>
    <row r="11" customFormat="false" ht="14.4" hidden="false" customHeight="false" outlineLevel="0" collapsed="false">
      <c r="B11" s="33" t="s">
        <v>24</v>
      </c>
      <c r="C11" s="33" t="s">
        <v>25</v>
      </c>
      <c r="D11" s="33" t="n">
        <v>50</v>
      </c>
      <c r="E11" s="33"/>
      <c r="F11" s="33" t="str">
        <f aca="false">LEFT(F9,3)&amp;TEXT(RIGHT(F9,2)+1,"#00")</f>
        <v>RXA05</v>
      </c>
      <c r="G11" s="34" t="n">
        <v>40</v>
      </c>
      <c r="H11" s="35" t="n">
        <v>1</v>
      </c>
      <c r="I11" s="35" t="s">
        <v>27</v>
      </c>
      <c r="J11" s="36" t="n">
        <f aca="false">J9+1</f>
        <v>5</v>
      </c>
      <c r="K11" s="37"/>
      <c r="L11" s="37"/>
    </row>
    <row r="12" customFormat="false" ht="14.4" hidden="false" customHeight="false" outlineLevel="0" collapsed="false">
      <c r="B12" s="33" t="s">
        <v>24</v>
      </c>
      <c r="C12" s="33" t="s">
        <v>25</v>
      </c>
      <c r="D12" s="33" t="n">
        <v>50</v>
      </c>
      <c r="E12" s="33"/>
      <c r="F12" s="33" t="str">
        <f aca="false">LEFT(F10,3)&amp;TEXT(RIGHT(F10,2)+1,"#00")</f>
        <v>TXA05</v>
      </c>
      <c r="G12" s="34" t="n">
        <v>40</v>
      </c>
      <c r="H12" s="35" t="n">
        <v>1</v>
      </c>
      <c r="I12" s="35" t="s">
        <v>27</v>
      </c>
      <c r="J12" s="36" t="n">
        <f aca="false">J10+1</f>
        <v>5</v>
      </c>
      <c r="K12" s="37"/>
      <c r="L12" s="37"/>
    </row>
    <row r="13" customFormat="false" ht="14.4" hidden="false" customHeight="false" outlineLevel="0" collapsed="false">
      <c r="B13" s="33" t="s">
        <v>24</v>
      </c>
      <c r="C13" s="33" t="s">
        <v>25</v>
      </c>
      <c r="D13" s="33" t="n">
        <v>50</v>
      </c>
      <c r="E13" s="33"/>
      <c r="F13" s="33" t="str">
        <f aca="false">LEFT(F11,3)&amp;TEXT(RIGHT(F11,2)+1,"#00")</f>
        <v>RXA06</v>
      </c>
      <c r="G13" s="34" t="n">
        <v>40</v>
      </c>
      <c r="H13" s="35" t="n">
        <v>1</v>
      </c>
      <c r="I13" s="35" t="s">
        <v>27</v>
      </c>
      <c r="J13" s="36" t="n">
        <f aca="false">J11+1</f>
        <v>6</v>
      </c>
      <c r="K13" s="37"/>
      <c r="L13" s="37"/>
    </row>
    <row r="14" customFormat="false" ht="14.4" hidden="false" customHeight="false" outlineLevel="0" collapsed="false">
      <c r="B14" s="33" t="s">
        <v>24</v>
      </c>
      <c r="C14" s="33" t="s">
        <v>25</v>
      </c>
      <c r="D14" s="33" t="n">
        <v>50</v>
      </c>
      <c r="E14" s="33"/>
      <c r="F14" s="33" t="str">
        <f aca="false">LEFT(F12,3)&amp;TEXT(RIGHT(F12,2)+1,"#00")</f>
        <v>TXA06</v>
      </c>
      <c r="G14" s="34" t="n">
        <v>40</v>
      </c>
      <c r="H14" s="35" t="n">
        <v>1</v>
      </c>
      <c r="I14" s="35" t="s">
        <v>27</v>
      </c>
      <c r="J14" s="36" t="n">
        <f aca="false">J12+1</f>
        <v>6</v>
      </c>
      <c r="K14" s="37"/>
      <c r="L14" s="37"/>
    </row>
    <row r="15" customFormat="false" ht="14.4" hidden="false" customHeight="false" outlineLevel="0" collapsed="false">
      <c r="B15" s="33" t="s">
        <v>24</v>
      </c>
      <c r="C15" s="33" t="s">
        <v>25</v>
      </c>
      <c r="D15" s="33" t="n">
        <v>50</v>
      </c>
      <c r="E15" s="33"/>
      <c r="F15" s="33" t="str">
        <f aca="false">LEFT(F13,3)&amp;TEXT(RIGHT(F13,2)+1,"#00")</f>
        <v>RXA07</v>
      </c>
      <c r="G15" s="34" t="n">
        <v>40</v>
      </c>
      <c r="H15" s="35" t="n">
        <v>1</v>
      </c>
      <c r="I15" s="35" t="s">
        <v>27</v>
      </c>
      <c r="J15" s="36" t="n">
        <f aca="false">J13+1</f>
        <v>7</v>
      </c>
      <c r="K15" s="37"/>
      <c r="L15" s="37"/>
    </row>
    <row r="16" customFormat="false" ht="14.4" hidden="false" customHeight="false" outlineLevel="0" collapsed="false">
      <c r="B16" s="33" t="s">
        <v>24</v>
      </c>
      <c r="C16" s="33" t="s">
        <v>25</v>
      </c>
      <c r="D16" s="33" t="n">
        <v>50</v>
      </c>
      <c r="E16" s="33"/>
      <c r="F16" s="33" t="str">
        <f aca="false">LEFT(F14,3)&amp;TEXT(RIGHT(F14,2)+1,"#00")</f>
        <v>TXA07</v>
      </c>
      <c r="G16" s="34" t="n">
        <v>40</v>
      </c>
      <c r="H16" s="35" t="n">
        <v>1</v>
      </c>
      <c r="I16" s="35" t="s">
        <v>27</v>
      </c>
      <c r="J16" s="36" t="n">
        <f aca="false">J14+1</f>
        <v>7</v>
      </c>
      <c r="K16" s="37"/>
      <c r="L16" s="37"/>
    </row>
    <row r="17" customFormat="false" ht="14.4" hidden="false" customHeight="false" outlineLevel="0" collapsed="false">
      <c r="B17" s="33" t="s">
        <v>24</v>
      </c>
      <c r="C17" s="33" t="s">
        <v>25</v>
      </c>
      <c r="D17" s="33" t="n">
        <v>50</v>
      </c>
      <c r="E17" s="33"/>
      <c r="F17" s="33" t="str">
        <f aca="false">LEFT(F15,3)&amp;TEXT(RIGHT(F15,2)+1,"#00")</f>
        <v>RXA08</v>
      </c>
      <c r="G17" s="34" t="n">
        <v>40</v>
      </c>
      <c r="H17" s="35" t="n">
        <v>1</v>
      </c>
      <c r="I17" s="35" t="s">
        <v>27</v>
      </c>
      <c r="J17" s="36" t="n">
        <f aca="false">J15+1</f>
        <v>8</v>
      </c>
      <c r="K17" s="37"/>
      <c r="L17" s="37"/>
    </row>
    <row r="18" customFormat="false" ht="14.4" hidden="false" customHeight="false" outlineLevel="0" collapsed="false">
      <c r="B18" s="33" t="s">
        <v>24</v>
      </c>
      <c r="C18" s="33" t="s">
        <v>25</v>
      </c>
      <c r="D18" s="33" t="n">
        <v>50</v>
      </c>
      <c r="E18" s="33"/>
      <c r="F18" s="33" t="str">
        <f aca="false">LEFT(F16,3)&amp;TEXT(RIGHT(F16,2)+1,"#00")</f>
        <v>TXA08</v>
      </c>
      <c r="G18" s="34" t="n">
        <v>40</v>
      </c>
      <c r="H18" s="35" t="n">
        <v>1</v>
      </c>
      <c r="I18" s="35" t="s">
        <v>27</v>
      </c>
      <c r="J18" s="36" t="n">
        <f aca="false">J16+1</f>
        <v>8</v>
      </c>
      <c r="K18" s="37"/>
      <c r="L18" s="37"/>
    </row>
    <row r="19" customFormat="false" ht="14.4" hidden="false" customHeight="false" outlineLevel="0" collapsed="false">
      <c r="B19" s="33" t="s">
        <v>24</v>
      </c>
      <c r="C19" s="33" t="s">
        <v>25</v>
      </c>
      <c r="D19" s="33" t="n">
        <v>50</v>
      </c>
      <c r="E19" s="33"/>
      <c r="F19" s="33" t="str">
        <f aca="false">LEFT(F17,3)&amp;TEXT(RIGHT(F17,2)+1,"#00")</f>
        <v>RXA09</v>
      </c>
      <c r="G19" s="34" t="n">
        <v>40</v>
      </c>
      <c r="H19" s="35" t="n">
        <v>1</v>
      </c>
      <c r="I19" s="35" t="s">
        <v>27</v>
      </c>
      <c r="J19" s="36" t="n">
        <f aca="false">J17+1</f>
        <v>9</v>
      </c>
      <c r="K19" s="43"/>
      <c r="L19" s="44"/>
    </row>
    <row r="20" customFormat="false" ht="14.4" hidden="false" customHeight="false" outlineLevel="0" collapsed="false">
      <c r="B20" s="33" t="s">
        <v>24</v>
      </c>
      <c r="C20" s="33" t="s">
        <v>25</v>
      </c>
      <c r="D20" s="33" t="n">
        <v>50</v>
      </c>
      <c r="E20" s="33"/>
      <c r="F20" s="33" t="str">
        <f aca="false">LEFT(F18,3)&amp;TEXT(RIGHT(F18,2)+1,"#00")</f>
        <v>TXA09</v>
      </c>
      <c r="G20" s="34" t="n">
        <v>40</v>
      </c>
      <c r="H20" s="35" t="n">
        <v>1</v>
      </c>
      <c r="I20" s="35" t="s">
        <v>27</v>
      </c>
      <c r="J20" s="36" t="n">
        <f aca="false">J18+1</f>
        <v>9</v>
      </c>
      <c r="K20" s="43"/>
      <c r="L20" s="44"/>
    </row>
    <row r="21" customFormat="false" ht="14.4" hidden="false" customHeight="false" outlineLevel="0" collapsed="false">
      <c r="B21" s="33" t="s">
        <v>24</v>
      </c>
      <c r="C21" s="33" t="s">
        <v>25</v>
      </c>
      <c r="D21" s="33" t="n">
        <v>50</v>
      </c>
      <c r="E21" s="33"/>
      <c r="F21" s="33" t="str">
        <f aca="false">LEFT(F19,3)&amp;TEXT(RIGHT(F19,2)+1,"#00")</f>
        <v>RXA10</v>
      </c>
      <c r="G21" s="34" t="n">
        <v>40</v>
      </c>
      <c r="H21" s="35" t="n">
        <v>1</v>
      </c>
      <c r="I21" s="35" t="s">
        <v>27</v>
      </c>
      <c r="J21" s="36" t="n">
        <f aca="false">J19+1</f>
        <v>10</v>
      </c>
      <c r="K21" s="43"/>
      <c r="L21" s="44"/>
    </row>
    <row r="22" customFormat="false" ht="14.4" hidden="false" customHeight="false" outlineLevel="0" collapsed="false">
      <c r="B22" s="33" t="s">
        <v>24</v>
      </c>
      <c r="C22" s="33" t="s">
        <v>25</v>
      </c>
      <c r="D22" s="33" t="n">
        <v>50</v>
      </c>
      <c r="E22" s="33"/>
      <c r="F22" s="33" t="str">
        <f aca="false">LEFT(F20,3)&amp;TEXT(RIGHT(F20,2)+1,"#00")</f>
        <v>TXA10</v>
      </c>
      <c r="G22" s="34" t="n">
        <v>40</v>
      </c>
      <c r="H22" s="35" t="n">
        <v>1</v>
      </c>
      <c r="I22" s="35" t="s">
        <v>27</v>
      </c>
      <c r="J22" s="36" t="n">
        <f aca="false">J20+1</f>
        <v>10</v>
      </c>
      <c r="K22" s="43"/>
      <c r="L22" s="44"/>
    </row>
    <row r="23" customFormat="false" ht="14.4" hidden="false" customHeight="false" outlineLevel="0" collapsed="false">
      <c r="B23" s="33" t="s">
        <v>24</v>
      </c>
      <c r="C23" s="33" t="s">
        <v>25</v>
      </c>
      <c r="D23" s="33" t="n">
        <v>50</v>
      </c>
      <c r="E23" s="33"/>
      <c r="F23" s="33" t="str">
        <f aca="false">LEFT(F21,3)&amp;TEXT(RIGHT(F21,2)+1,"#00")</f>
        <v>RXA11</v>
      </c>
      <c r="G23" s="34" t="n">
        <v>40</v>
      </c>
      <c r="H23" s="35" t="n">
        <v>1</v>
      </c>
      <c r="I23" s="35" t="s">
        <v>27</v>
      </c>
      <c r="J23" s="36" t="n">
        <f aca="false">J21+1</f>
        <v>11</v>
      </c>
      <c r="K23" s="43"/>
      <c r="L23" s="44"/>
    </row>
    <row r="24" customFormat="false" ht="14.4" hidden="false" customHeight="false" outlineLevel="0" collapsed="false">
      <c r="B24" s="33" t="s">
        <v>24</v>
      </c>
      <c r="C24" s="33" t="s">
        <v>25</v>
      </c>
      <c r="D24" s="33" t="n">
        <v>50</v>
      </c>
      <c r="E24" s="33"/>
      <c r="F24" s="33" t="str">
        <f aca="false">LEFT(F22,3)&amp;TEXT(RIGHT(F22,2)+1,"#00")</f>
        <v>TXA11</v>
      </c>
      <c r="G24" s="34" t="n">
        <v>40</v>
      </c>
      <c r="H24" s="35" t="n">
        <v>1</v>
      </c>
      <c r="I24" s="35" t="s">
        <v>27</v>
      </c>
      <c r="J24" s="36" t="n">
        <f aca="false">J22+1</f>
        <v>11</v>
      </c>
      <c r="K24" s="43"/>
      <c r="L24" s="44"/>
    </row>
    <row r="25" customFormat="false" ht="14.4" hidden="false" customHeight="false" outlineLevel="0" collapsed="false">
      <c r="B25" s="33" t="s">
        <v>24</v>
      </c>
      <c r="C25" s="33" t="s">
        <v>25</v>
      </c>
      <c r="D25" s="33" t="n">
        <v>50</v>
      </c>
      <c r="E25" s="33"/>
      <c r="F25" s="33" t="str">
        <f aca="false">LEFT(F23,3)&amp;TEXT(RIGHT(F23,2)+1,"#00")</f>
        <v>RXA12</v>
      </c>
      <c r="G25" s="34" t="n">
        <v>40</v>
      </c>
      <c r="H25" s="35" t="n">
        <v>1</v>
      </c>
      <c r="I25" s="35" t="s">
        <v>27</v>
      </c>
      <c r="J25" s="36" t="n">
        <f aca="false">J23+1</f>
        <v>12</v>
      </c>
      <c r="K25" s="37"/>
      <c r="L25" s="37"/>
    </row>
    <row r="26" customFormat="false" ht="14.7" hidden="false" customHeight="false" outlineLevel="0" collapsed="false">
      <c r="B26" s="41" t="s">
        <v>24</v>
      </c>
      <c r="C26" s="41" t="s">
        <v>25</v>
      </c>
      <c r="D26" s="41" t="n">
        <v>50</v>
      </c>
      <c r="E26" s="41"/>
      <c r="F26" s="41" t="str">
        <f aca="false">LEFT(F24,3)&amp;TEXT(RIGHT(F24,2)+1,"#00")</f>
        <v>TXA12</v>
      </c>
      <c r="G26" s="34" t="n">
        <v>40</v>
      </c>
      <c r="H26" s="35" t="n">
        <v>1</v>
      </c>
      <c r="I26" s="35" t="s">
        <v>27</v>
      </c>
      <c r="J26" s="36" t="n">
        <f aca="false">J24+1</f>
        <v>12</v>
      </c>
      <c r="K26" s="37"/>
      <c r="L26" s="37"/>
    </row>
    <row r="27" customFormat="false" ht="14.7" hidden="false" customHeight="false" outlineLevel="0" collapsed="false">
      <c r="B27" s="42" t="s">
        <v>24</v>
      </c>
      <c r="C27" s="42" t="s">
        <v>25</v>
      </c>
      <c r="D27" s="42" t="n">
        <v>50</v>
      </c>
      <c r="E27" s="42"/>
      <c r="F27" s="42" t="s">
        <v>42</v>
      </c>
      <c r="G27" s="34" t="n">
        <v>40</v>
      </c>
      <c r="H27" s="35" t="n">
        <v>1</v>
      </c>
      <c r="I27" s="35" t="s">
        <v>27</v>
      </c>
      <c r="J27" s="36" t="n">
        <f aca="false">J25+1</f>
        <v>13</v>
      </c>
      <c r="K27" s="37"/>
      <c r="L27" s="37"/>
    </row>
    <row r="28" customFormat="false" ht="14.4" hidden="false" customHeight="false" outlineLevel="0" collapsed="false">
      <c r="B28" s="45" t="s">
        <v>24</v>
      </c>
      <c r="C28" s="45" t="s">
        <v>25</v>
      </c>
      <c r="D28" s="45" t="n">
        <v>50</v>
      </c>
      <c r="E28" s="45"/>
      <c r="F28" s="45" t="str">
        <f aca="false">SUBSTITUTE(F27,"RX", "TX")</f>
        <v>TXB01</v>
      </c>
      <c r="G28" s="34" t="n">
        <v>40</v>
      </c>
      <c r="H28" s="35" t="n">
        <v>1</v>
      </c>
      <c r="I28" s="35" t="s">
        <v>27</v>
      </c>
      <c r="J28" s="36" t="n">
        <f aca="false">J26+1</f>
        <v>13</v>
      </c>
      <c r="K28" s="37"/>
      <c r="L28" s="37"/>
    </row>
    <row r="29" customFormat="false" ht="14.4" hidden="false" customHeight="false" outlineLevel="0" collapsed="false">
      <c r="B29" s="45" t="s">
        <v>24</v>
      </c>
      <c r="C29" s="45" t="s">
        <v>25</v>
      </c>
      <c r="D29" s="45" t="n">
        <v>50</v>
      </c>
      <c r="E29" s="45"/>
      <c r="F29" s="45" t="str">
        <f aca="false">LEFT(F27,3)&amp;TEXT(RIGHT(F27,2)+1,"#00")</f>
        <v>RXB02</v>
      </c>
      <c r="G29" s="34" t="n">
        <v>40</v>
      </c>
      <c r="H29" s="35" t="n">
        <v>1</v>
      </c>
      <c r="I29" s="35" t="s">
        <v>27</v>
      </c>
      <c r="J29" s="36" t="n">
        <f aca="false">J27+1</f>
        <v>14</v>
      </c>
      <c r="K29" s="43"/>
      <c r="L29" s="44"/>
    </row>
    <row r="30" customFormat="false" ht="14.4" hidden="false" customHeight="false" outlineLevel="0" collapsed="false">
      <c r="B30" s="45" t="s">
        <v>24</v>
      </c>
      <c r="C30" s="45" t="s">
        <v>25</v>
      </c>
      <c r="D30" s="45" t="n">
        <v>50</v>
      </c>
      <c r="E30" s="45"/>
      <c r="F30" s="45" t="str">
        <f aca="false">LEFT(F28,3)&amp;TEXT(RIGHT(F28,2)+1,"#00")</f>
        <v>TXB02</v>
      </c>
      <c r="G30" s="34" t="n">
        <v>40</v>
      </c>
      <c r="H30" s="35" t="n">
        <v>1</v>
      </c>
      <c r="I30" s="35" t="s">
        <v>27</v>
      </c>
      <c r="J30" s="36" t="n">
        <f aca="false">J28+1</f>
        <v>14</v>
      </c>
      <c r="K30" s="43"/>
      <c r="L30" s="44"/>
    </row>
    <row r="31" customFormat="false" ht="14.4" hidden="false" customHeight="false" outlineLevel="0" collapsed="false">
      <c r="B31" s="45" t="s">
        <v>24</v>
      </c>
      <c r="C31" s="45" t="s">
        <v>25</v>
      </c>
      <c r="D31" s="45" t="n">
        <v>50</v>
      </c>
      <c r="E31" s="45"/>
      <c r="F31" s="45" t="str">
        <f aca="false">LEFT(F29,3)&amp;TEXT(RIGHT(F29,2)+1,"#00")</f>
        <v>RXB03</v>
      </c>
      <c r="G31" s="34" t="n">
        <v>40</v>
      </c>
      <c r="H31" s="35" t="n">
        <v>1</v>
      </c>
      <c r="I31" s="35" t="s">
        <v>27</v>
      </c>
      <c r="J31" s="36" t="n">
        <f aca="false">J29+1</f>
        <v>15</v>
      </c>
      <c r="K31" s="43"/>
      <c r="L31" s="44"/>
    </row>
    <row r="32" customFormat="false" ht="14.4" hidden="false" customHeight="false" outlineLevel="0" collapsed="false">
      <c r="B32" s="45" t="s">
        <v>24</v>
      </c>
      <c r="C32" s="45" t="s">
        <v>25</v>
      </c>
      <c r="D32" s="45" t="n">
        <v>50</v>
      </c>
      <c r="E32" s="45"/>
      <c r="F32" s="45" t="str">
        <f aca="false">LEFT(F30,3)&amp;TEXT(RIGHT(F30,2)+1,"#00")</f>
        <v>TXB03</v>
      </c>
      <c r="G32" s="34" t="n">
        <v>40</v>
      </c>
      <c r="H32" s="35" t="n">
        <v>1</v>
      </c>
      <c r="I32" s="35" t="s">
        <v>27</v>
      </c>
      <c r="J32" s="36" t="n">
        <f aca="false">J30+1</f>
        <v>15</v>
      </c>
      <c r="K32" s="43"/>
      <c r="L32" s="44"/>
    </row>
    <row r="33" customFormat="false" ht="14.4" hidden="false" customHeight="false" outlineLevel="0" collapsed="false">
      <c r="B33" s="45" t="s">
        <v>24</v>
      </c>
      <c r="C33" s="45" t="s">
        <v>25</v>
      </c>
      <c r="D33" s="45" t="n">
        <v>50</v>
      </c>
      <c r="E33" s="45"/>
      <c r="F33" s="45" t="str">
        <f aca="false">LEFT(F31,3)&amp;TEXT(RIGHT(F31,2)+1,"#00")</f>
        <v>RXB04</v>
      </c>
      <c r="G33" s="34" t="n">
        <v>40</v>
      </c>
      <c r="H33" s="35" t="n">
        <v>1</v>
      </c>
      <c r="I33" s="35" t="s">
        <v>27</v>
      </c>
      <c r="J33" s="36" t="n">
        <f aca="false">J31+1</f>
        <v>16</v>
      </c>
      <c r="K33" s="43"/>
      <c r="L33" s="44"/>
    </row>
    <row r="34" customFormat="false" ht="14.4" hidden="false" customHeight="false" outlineLevel="0" collapsed="false">
      <c r="B34" s="45" t="s">
        <v>24</v>
      </c>
      <c r="C34" s="45" t="s">
        <v>25</v>
      </c>
      <c r="D34" s="45" t="n">
        <v>50</v>
      </c>
      <c r="E34" s="45"/>
      <c r="F34" s="45" t="str">
        <f aca="false">LEFT(F32,3)&amp;TEXT(RIGHT(F32,2)+1,"#00")</f>
        <v>TXB04</v>
      </c>
      <c r="G34" s="34" t="n">
        <v>40</v>
      </c>
      <c r="H34" s="35" t="n">
        <v>1</v>
      </c>
      <c r="I34" s="35" t="s">
        <v>27</v>
      </c>
      <c r="J34" s="36" t="n">
        <f aca="false">J32+1</f>
        <v>16</v>
      </c>
      <c r="K34" s="43"/>
      <c r="L34" s="44"/>
    </row>
    <row r="35" customFormat="false" ht="14.4" hidden="false" customHeight="false" outlineLevel="0" collapsed="false">
      <c r="B35" s="45" t="s">
        <v>24</v>
      </c>
      <c r="C35" s="45" t="s">
        <v>25</v>
      </c>
      <c r="D35" s="45" t="n">
        <v>50</v>
      </c>
      <c r="E35" s="45"/>
      <c r="F35" s="45" t="str">
        <f aca="false">LEFT(F33,3)&amp;TEXT(RIGHT(F33,2)+1,"#00")</f>
        <v>RXB05</v>
      </c>
      <c r="G35" s="34" t="n">
        <v>40</v>
      </c>
      <c r="H35" s="35" t="n">
        <v>1</v>
      </c>
      <c r="I35" s="35" t="s">
        <v>27</v>
      </c>
      <c r="J35" s="36" t="n">
        <f aca="false">J33+1</f>
        <v>17</v>
      </c>
      <c r="K35" s="38"/>
      <c r="L35" s="38"/>
    </row>
    <row r="36" customFormat="false" ht="14.4" hidden="false" customHeight="false" outlineLevel="0" collapsed="false">
      <c r="B36" s="45" t="s">
        <v>24</v>
      </c>
      <c r="C36" s="45" t="s">
        <v>25</v>
      </c>
      <c r="D36" s="45" t="n">
        <v>50</v>
      </c>
      <c r="E36" s="45"/>
      <c r="F36" s="45" t="str">
        <f aca="false">LEFT(F34,3)&amp;TEXT(RIGHT(F34,2)+1,"#00")</f>
        <v>TXB05</v>
      </c>
      <c r="G36" s="34" t="n">
        <v>40</v>
      </c>
      <c r="H36" s="35" t="n">
        <v>1</v>
      </c>
      <c r="I36" s="35" t="s">
        <v>27</v>
      </c>
      <c r="J36" s="36" t="n">
        <f aca="false">J34+1</f>
        <v>17</v>
      </c>
      <c r="K36" s="38"/>
      <c r="L36" s="38"/>
    </row>
    <row r="37" customFormat="false" ht="14.4" hidden="false" customHeight="false" outlineLevel="0" collapsed="false">
      <c r="B37" s="45" t="s">
        <v>24</v>
      </c>
      <c r="C37" s="45" t="s">
        <v>25</v>
      </c>
      <c r="D37" s="45" t="n">
        <v>50</v>
      </c>
      <c r="E37" s="45"/>
      <c r="F37" s="45" t="str">
        <f aca="false">LEFT(F35,3)&amp;TEXT(RIGHT(F35,2)+1,"#00")</f>
        <v>RXB06</v>
      </c>
      <c r="G37" s="34" t="n">
        <v>40</v>
      </c>
      <c r="H37" s="35" t="n">
        <v>1</v>
      </c>
      <c r="I37" s="35" t="s">
        <v>27</v>
      </c>
      <c r="J37" s="36" t="n">
        <f aca="false">J35+1</f>
        <v>18</v>
      </c>
      <c r="K37" s="38"/>
      <c r="L37" s="38"/>
    </row>
    <row r="38" customFormat="false" ht="14.4" hidden="false" customHeight="false" outlineLevel="0" collapsed="false">
      <c r="B38" s="45" t="s">
        <v>24</v>
      </c>
      <c r="C38" s="45" t="s">
        <v>25</v>
      </c>
      <c r="D38" s="45" t="n">
        <v>50</v>
      </c>
      <c r="E38" s="45"/>
      <c r="F38" s="45" t="str">
        <f aca="false">LEFT(F36,3)&amp;TEXT(RIGHT(F36,2)+1,"#00")</f>
        <v>TXB06</v>
      </c>
      <c r="G38" s="34" t="n">
        <v>40</v>
      </c>
      <c r="H38" s="35" t="n">
        <v>1</v>
      </c>
      <c r="I38" s="35" t="s">
        <v>27</v>
      </c>
      <c r="J38" s="36" t="n">
        <f aca="false">J36+1</f>
        <v>18</v>
      </c>
      <c r="K38" s="38"/>
      <c r="L38" s="38"/>
    </row>
    <row r="39" customFormat="false" ht="14.4" hidden="false" customHeight="false" outlineLevel="0" collapsed="false">
      <c r="B39" s="45" t="s">
        <v>24</v>
      </c>
      <c r="C39" s="45" t="s">
        <v>25</v>
      </c>
      <c r="D39" s="45" t="n">
        <v>50</v>
      </c>
      <c r="E39" s="45"/>
      <c r="F39" s="45" t="str">
        <f aca="false">LEFT(F37,3)&amp;TEXT(RIGHT(F37,2)+1,"#00")</f>
        <v>RXB07</v>
      </c>
      <c r="G39" s="34" t="n">
        <v>40</v>
      </c>
      <c r="H39" s="35" t="n">
        <v>1</v>
      </c>
      <c r="I39" s="35" t="s">
        <v>27</v>
      </c>
      <c r="J39" s="36" t="n">
        <f aca="false">J37+1</f>
        <v>19</v>
      </c>
      <c r="K39" s="38"/>
      <c r="L39" s="38"/>
    </row>
    <row r="40" customFormat="false" ht="14.4" hidden="false" customHeight="false" outlineLevel="0" collapsed="false">
      <c r="B40" s="45" t="s">
        <v>24</v>
      </c>
      <c r="C40" s="45" t="s">
        <v>25</v>
      </c>
      <c r="D40" s="45" t="n">
        <v>50</v>
      </c>
      <c r="E40" s="45"/>
      <c r="F40" s="45" t="str">
        <f aca="false">LEFT(F38,3)&amp;TEXT(RIGHT(F38,2)+1,"#00")</f>
        <v>TXB07</v>
      </c>
      <c r="G40" s="34" t="n">
        <v>40</v>
      </c>
      <c r="H40" s="35" t="n">
        <v>1</v>
      </c>
      <c r="I40" s="35" t="s">
        <v>27</v>
      </c>
      <c r="J40" s="36" t="n">
        <f aca="false">J38+1</f>
        <v>19</v>
      </c>
      <c r="K40" s="38"/>
      <c r="L40" s="38"/>
    </row>
    <row r="41" customFormat="false" ht="14.4" hidden="false" customHeight="false" outlineLevel="0" collapsed="false">
      <c r="B41" s="45" t="s">
        <v>24</v>
      </c>
      <c r="C41" s="45" t="s">
        <v>25</v>
      </c>
      <c r="D41" s="45" t="n">
        <v>50</v>
      </c>
      <c r="E41" s="45"/>
      <c r="F41" s="45" t="str">
        <f aca="false">LEFT(F39,3)&amp;TEXT(RIGHT(F39,2)+1,"#00")</f>
        <v>RXB08</v>
      </c>
      <c r="G41" s="34" t="n">
        <v>40</v>
      </c>
      <c r="H41" s="35" t="n">
        <v>1</v>
      </c>
      <c r="I41" s="35" t="s">
        <v>27</v>
      </c>
      <c r="J41" s="36" t="n">
        <f aca="false">J39+1</f>
        <v>20</v>
      </c>
      <c r="K41" s="80"/>
      <c r="L41" s="38"/>
    </row>
    <row r="42" customFormat="false" ht="14.4" hidden="false" customHeight="false" outlineLevel="0" collapsed="false">
      <c r="B42" s="45" t="s">
        <v>24</v>
      </c>
      <c r="C42" s="45" t="s">
        <v>25</v>
      </c>
      <c r="D42" s="45" t="n">
        <v>50</v>
      </c>
      <c r="E42" s="45"/>
      <c r="F42" s="45" t="str">
        <f aca="false">LEFT(F40,3)&amp;TEXT(RIGHT(F40,2)+1,"#00")</f>
        <v>TXB08</v>
      </c>
      <c r="G42" s="34" t="n">
        <v>40</v>
      </c>
      <c r="H42" s="35" t="n">
        <v>1</v>
      </c>
      <c r="I42" s="35" t="s">
        <v>27</v>
      </c>
      <c r="J42" s="36" t="n">
        <f aca="false">J40+1</f>
        <v>20</v>
      </c>
      <c r="K42" s="37"/>
      <c r="L42" s="38"/>
    </row>
    <row r="43" customFormat="false" ht="14.4" hidden="false" customHeight="false" outlineLevel="0" collapsed="false">
      <c r="B43" s="45" t="s">
        <v>24</v>
      </c>
      <c r="C43" s="45" t="s">
        <v>25</v>
      </c>
      <c r="D43" s="45" t="n">
        <v>50</v>
      </c>
      <c r="E43" s="45"/>
      <c r="F43" s="45" t="str">
        <f aca="false">LEFT(F41,3)&amp;TEXT(RIGHT(F41,2)+1,"#00")</f>
        <v>RXB09</v>
      </c>
      <c r="G43" s="34" t="n">
        <v>40</v>
      </c>
      <c r="H43" s="35" t="n">
        <v>1</v>
      </c>
      <c r="I43" s="35" t="s">
        <v>27</v>
      </c>
      <c r="J43" s="36" t="n">
        <f aca="false">J41+1</f>
        <v>21</v>
      </c>
      <c r="L43" s="38"/>
    </row>
    <row r="44" customFormat="false" ht="14.4" hidden="false" customHeight="false" outlineLevel="0" collapsed="false">
      <c r="B44" s="45" t="s">
        <v>24</v>
      </c>
      <c r="C44" s="45" t="s">
        <v>25</v>
      </c>
      <c r="D44" s="45" t="n">
        <v>50</v>
      </c>
      <c r="E44" s="45"/>
      <c r="F44" s="45" t="str">
        <f aca="false">LEFT(F42,3)&amp;TEXT(RIGHT(F42,2)+1,"#00")</f>
        <v>TXB09</v>
      </c>
      <c r="G44" s="34" t="n">
        <v>40</v>
      </c>
      <c r="H44" s="35" t="n">
        <v>1</v>
      </c>
      <c r="I44" s="35" t="s">
        <v>27</v>
      </c>
      <c r="J44" s="36" t="n">
        <f aca="false">J42+1</f>
        <v>21</v>
      </c>
      <c r="K44" s="37"/>
      <c r="L44" s="38"/>
    </row>
    <row r="45" customFormat="false" ht="14.4" hidden="false" customHeight="false" outlineLevel="0" collapsed="false">
      <c r="B45" s="45" t="s">
        <v>24</v>
      </c>
      <c r="C45" s="45" t="s">
        <v>25</v>
      </c>
      <c r="D45" s="45" t="n">
        <v>50</v>
      </c>
      <c r="E45" s="45"/>
      <c r="F45" s="45" t="str">
        <f aca="false">LEFT(F43,3)&amp;TEXT(RIGHT(F43,2)+1,"#00")</f>
        <v>RXB10</v>
      </c>
      <c r="G45" s="34" t="n">
        <v>40</v>
      </c>
      <c r="H45" s="35" t="n">
        <v>1</v>
      </c>
      <c r="I45" s="35" t="s">
        <v>27</v>
      </c>
      <c r="J45" s="36" t="n">
        <f aca="false">J43+1</f>
        <v>22</v>
      </c>
      <c r="L45" s="38"/>
    </row>
    <row r="46" customFormat="false" ht="14.4" hidden="false" customHeight="false" outlineLevel="0" collapsed="false">
      <c r="B46" s="45" t="s">
        <v>24</v>
      </c>
      <c r="C46" s="45" t="s">
        <v>25</v>
      </c>
      <c r="D46" s="45" t="n">
        <v>50</v>
      </c>
      <c r="E46" s="45"/>
      <c r="F46" s="45" t="str">
        <f aca="false">LEFT(F44,3)&amp;TEXT(RIGHT(F44,2)+1,"#00")</f>
        <v>TXB10</v>
      </c>
      <c r="G46" s="34" t="n">
        <v>40</v>
      </c>
      <c r="H46" s="35" t="n">
        <v>1</v>
      </c>
      <c r="I46" s="35" t="s">
        <v>27</v>
      </c>
      <c r="J46" s="36" t="n">
        <f aca="false">J44+1</f>
        <v>22</v>
      </c>
      <c r="K46" s="37"/>
      <c r="L46" s="38"/>
    </row>
    <row r="47" customFormat="false" ht="14.4" hidden="false" customHeight="false" outlineLevel="0" collapsed="false">
      <c r="B47" s="45" t="s">
        <v>24</v>
      </c>
      <c r="C47" s="45" t="s">
        <v>25</v>
      </c>
      <c r="D47" s="45" t="n">
        <v>50</v>
      </c>
      <c r="E47" s="45"/>
      <c r="F47" s="45" t="str">
        <f aca="false">LEFT(F45,3)&amp;TEXT(RIGHT(F45,2)+1,"#00")</f>
        <v>RXB11</v>
      </c>
      <c r="G47" s="34" t="n">
        <v>40</v>
      </c>
      <c r="H47" s="35" t="n">
        <v>1</v>
      </c>
      <c r="I47" s="35" t="s">
        <v>27</v>
      </c>
      <c r="J47" s="36" t="n">
        <f aca="false">J45+1</f>
        <v>23</v>
      </c>
      <c r="K47" s="37"/>
      <c r="L47" s="38"/>
    </row>
    <row r="48" customFormat="false" ht="14.4" hidden="false" customHeight="false" outlineLevel="0" collapsed="false">
      <c r="B48" s="45" t="s">
        <v>24</v>
      </c>
      <c r="C48" s="45" t="s">
        <v>25</v>
      </c>
      <c r="D48" s="45" t="n">
        <v>50</v>
      </c>
      <c r="E48" s="45"/>
      <c r="F48" s="45" t="str">
        <f aca="false">LEFT(F46,3)&amp;TEXT(RIGHT(F46,2)+1,"#00")</f>
        <v>TXB11</v>
      </c>
      <c r="G48" s="34" t="n">
        <v>40</v>
      </c>
      <c r="H48" s="35" t="n">
        <v>1</v>
      </c>
      <c r="I48" s="35" t="s">
        <v>27</v>
      </c>
      <c r="J48" s="36" t="n">
        <f aca="false">J46+1</f>
        <v>23</v>
      </c>
      <c r="K48" s="37"/>
      <c r="L48" s="38"/>
    </row>
    <row r="49" customFormat="false" ht="14.4" hidden="false" customHeight="false" outlineLevel="0" collapsed="false">
      <c r="B49" s="45" t="s">
        <v>24</v>
      </c>
      <c r="C49" s="45" t="s">
        <v>25</v>
      </c>
      <c r="D49" s="45" t="n">
        <v>50</v>
      </c>
      <c r="E49" s="45"/>
      <c r="F49" s="45" t="str">
        <f aca="false">LEFT(F47,3)&amp;TEXT(RIGHT(F47,2)+1,"#00")</f>
        <v>RXB12</v>
      </c>
      <c r="G49" s="34" t="n">
        <v>40</v>
      </c>
      <c r="H49" s="35" t="n">
        <v>1</v>
      </c>
      <c r="I49" s="35" t="s">
        <v>27</v>
      </c>
      <c r="J49" s="36" t="n">
        <f aca="false">J47+1</f>
        <v>24</v>
      </c>
      <c r="K49" s="81" t="s">
        <v>105</v>
      </c>
      <c r="L49" s="38" t="s">
        <v>121</v>
      </c>
    </row>
    <row r="50" customFormat="false" ht="14.7" hidden="false" customHeight="false" outlineLevel="0" collapsed="false">
      <c r="B50" s="46" t="s">
        <v>24</v>
      </c>
      <c r="C50" s="46" t="s">
        <v>25</v>
      </c>
      <c r="D50" s="46" t="n">
        <v>50</v>
      </c>
      <c r="E50" s="46"/>
      <c r="F50" s="46" t="str">
        <f aca="false">LEFT(F48,3)&amp;TEXT(RIGHT(F48,2)+1,"#00")</f>
        <v>TXB12</v>
      </c>
      <c r="G50" s="47" t="n">
        <v>40</v>
      </c>
      <c r="H50" s="48" t="n">
        <v>1</v>
      </c>
      <c r="I50" s="48" t="s">
        <v>27</v>
      </c>
      <c r="J50" s="49" t="n">
        <f aca="false">J48+1</f>
        <v>24</v>
      </c>
      <c r="K50" s="49" t="s">
        <v>106</v>
      </c>
      <c r="L50" s="49" t="s">
        <v>121</v>
      </c>
    </row>
    <row r="51" customFormat="false" ht="14.7" hidden="false" customHeight="false" outlineLevel="0" collapsed="false">
      <c r="B51" s="51" t="s">
        <v>45</v>
      </c>
      <c r="C51" s="51" t="s">
        <v>46</v>
      </c>
      <c r="D51" s="51"/>
      <c r="E51" s="51"/>
      <c r="F51" s="51" t="s">
        <v>1</v>
      </c>
      <c r="G51" s="29" t="n">
        <v>38</v>
      </c>
      <c r="H51" s="30" t="n">
        <v>1</v>
      </c>
      <c r="I51" s="30" t="s">
        <v>27</v>
      </c>
      <c r="J51" s="31" t="n">
        <v>1</v>
      </c>
      <c r="K51" s="84" t="str">
        <f aca="true">"["&amp;INDIRECT(ADDRESS(ROW()+2*24+1,2))&amp;"/"&amp;INDIRECT(ADDRESS(ROW()+2*24+1,3))&amp;"/"&amp;INDIRECT(ADDRESS(ROW()+2*24+1,4))&amp;"/"&amp;INDIRECT(ADDRESS(ROW()+2*24+1,6))&amp;"]"</f>
        <v>[canche/BNL712/50/TXA12]</v>
      </c>
      <c r="L51" s="38" t="s">
        <v>123</v>
      </c>
    </row>
    <row r="52" customFormat="false" ht="14.4" hidden="false" customHeight="false" outlineLevel="0" collapsed="false">
      <c r="B52" s="53" t="s">
        <v>45</v>
      </c>
      <c r="C52" s="53" t="s">
        <v>46</v>
      </c>
      <c r="D52" s="53"/>
      <c r="E52" s="53"/>
      <c r="F52" s="53" t="str">
        <f aca="false">SUBSTITUTE(F51,"RX", "TX")</f>
        <v>TXA12</v>
      </c>
      <c r="G52" s="34" t="n">
        <v>38</v>
      </c>
      <c r="H52" s="35" t="n">
        <v>1</v>
      </c>
      <c r="I52" s="35" t="s">
        <v>27</v>
      </c>
      <c r="J52" s="36" t="n">
        <v>1</v>
      </c>
      <c r="K52" s="84" t="str">
        <f aca="true">"["&amp;INDIRECT(ADDRESS(ROW()+2*24-1,2))&amp;"/"&amp;INDIRECT(ADDRESS(ROW()+2*24-1,3))&amp;"/"&amp;INDIRECT(ADDRESS(ROW()+2*24-1,4))&amp;"/"&amp;INDIRECT(ADDRESS(ROW()+2*24-1,6))&amp;"]"</f>
        <v>[canche/BNL712/50/RXA12]</v>
      </c>
      <c r="L52" s="38" t="s">
        <v>123</v>
      </c>
    </row>
    <row r="53" customFormat="false" ht="14.4" hidden="false" customHeight="false" outlineLevel="0" collapsed="false">
      <c r="B53" s="53" t="s">
        <v>45</v>
      </c>
      <c r="C53" s="53" t="s">
        <v>46</v>
      </c>
      <c r="D53" s="53"/>
      <c r="E53" s="53"/>
      <c r="F53" s="53" t="str">
        <f aca="false">LEFT(F51,3)&amp;TEXT(RIGHT(F51,2)-1,"#00")</f>
        <v>RXA11</v>
      </c>
      <c r="G53" s="34" t="n">
        <v>38</v>
      </c>
      <c r="H53" s="35" t="n">
        <v>1</v>
      </c>
      <c r="I53" s="35" t="s">
        <v>27</v>
      </c>
      <c r="J53" s="36" t="n">
        <f aca="false">J51+1</f>
        <v>2</v>
      </c>
      <c r="K53" s="85" t="str">
        <f aca="true">"["&amp;INDIRECT(ADDRESS(ROW()+2*24+1,2))&amp;"/"&amp;INDIRECT(ADDRESS(ROW()+2*24+1,3))&amp;"/"&amp;INDIRECT(ADDRESS(ROW()+2*24+1,4))&amp;"/"&amp;INDIRECT(ADDRESS(ROW()+2*24+1,6))&amp;"]"</f>
        <v>[canche/BNL712/50/TXA11]</v>
      </c>
      <c r="L53" s="38" t="s">
        <v>123</v>
      </c>
    </row>
    <row r="54" customFormat="false" ht="14.4" hidden="false" customHeight="false" outlineLevel="0" collapsed="false">
      <c r="B54" s="53" t="s">
        <v>45</v>
      </c>
      <c r="C54" s="53" t="s">
        <v>46</v>
      </c>
      <c r="D54" s="53"/>
      <c r="E54" s="53"/>
      <c r="F54" s="53" t="str">
        <f aca="false">LEFT(F52,3)&amp;TEXT(RIGHT(F52,2)-1,"#00")</f>
        <v>TXA11</v>
      </c>
      <c r="G54" s="34" t="n">
        <v>38</v>
      </c>
      <c r="H54" s="35" t="n">
        <v>1</v>
      </c>
      <c r="I54" s="35" t="s">
        <v>27</v>
      </c>
      <c r="J54" s="36" t="n">
        <f aca="false">J52+1</f>
        <v>2</v>
      </c>
      <c r="K54" s="85" t="str">
        <f aca="true">"["&amp;INDIRECT(ADDRESS(ROW()+2*24-1,2))&amp;"/"&amp;INDIRECT(ADDRESS(ROW()+2*24-1,3))&amp;"/"&amp;INDIRECT(ADDRESS(ROW()+2*24-1,4))&amp;"/"&amp;INDIRECT(ADDRESS(ROW()+2*24-1,6))&amp;"]"</f>
        <v>[canche/BNL712/50/RXA11]</v>
      </c>
      <c r="L54" s="38" t="s">
        <v>123</v>
      </c>
    </row>
    <row r="55" customFormat="false" ht="14.4" hidden="false" customHeight="false" outlineLevel="0" collapsed="false">
      <c r="B55" s="53" t="s">
        <v>45</v>
      </c>
      <c r="C55" s="53" t="s">
        <v>46</v>
      </c>
      <c r="D55" s="53"/>
      <c r="E55" s="53"/>
      <c r="F55" s="53" t="str">
        <f aca="false">LEFT(F53,3)&amp;TEXT(RIGHT(F53,2)-1,"#00")</f>
        <v>RXA10</v>
      </c>
      <c r="G55" s="34" t="n">
        <v>38</v>
      </c>
      <c r="H55" s="35" t="n">
        <v>1</v>
      </c>
      <c r="I55" s="35" t="s">
        <v>27</v>
      </c>
      <c r="J55" s="36" t="n">
        <f aca="false">J53+1</f>
        <v>3</v>
      </c>
      <c r="K55" s="86" t="str">
        <f aca="true">"["&amp;INDIRECT(ADDRESS(ROW()+2*24+1,2))&amp;"/"&amp;INDIRECT(ADDRESS(ROW()+2*24+1,3))&amp;"/"&amp;INDIRECT(ADDRESS(ROW()+2*24+1,4))&amp;"/"&amp;INDIRECT(ADDRESS(ROW()+2*24+1,6))&amp;"]"</f>
        <v>[canche/BNL712/50/TXA10]</v>
      </c>
      <c r="L55" s="38" t="s">
        <v>123</v>
      </c>
    </row>
    <row r="56" customFormat="false" ht="14.4" hidden="false" customHeight="false" outlineLevel="0" collapsed="false">
      <c r="B56" s="53" t="s">
        <v>45</v>
      </c>
      <c r="C56" s="53" t="s">
        <v>46</v>
      </c>
      <c r="D56" s="53"/>
      <c r="E56" s="53"/>
      <c r="F56" s="53" t="str">
        <f aca="false">LEFT(F54,3)&amp;TEXT(RIGHT(F54,2)-1,"#00")</f>
        <v>TXA10</v>
      </c>
      <c r="G56" s="34" t="n">
        <v>38</v>
      </c>
      <c r="H56" s="35" t="n">
        <v>1</v>
      </c>
      <c r="I56" s="35" t="s">
        <v>27</v>
      </c>
      <c r="J56" s="36" t="n">
        <f aca="false">J54+1</f>
        <v>3</v>
      </c>
      <c r="K56" s="86" t="str">
        <f aca="true">"["&amp;INDIRECT(ADDRESS(ROW()+2*24-1,2))&amp;"/"&amp;INDIRECT(ADDRESS(ROW()+2*24-1,3))&amp;"/"&amp;INDIRECT(ADDRESS(ROW()+2*24-1,4))&amp;"/"&amp;INDIRECT(ADDRESS(ROW()+2*24-1,6))&amp;"]"</f>
        <v>[canche/BNL712/50/RXA10]</v>
      </c>
      <c r="L56" s="38" t="s">
        <v>123</v>
      </c>
    </row>
    <row r="57" customFormat="false" ht="14.4" hidden="false" customHeight="false" outlineLevel="0" collapsed="false">
      <c r="B57" s="53" t="s">
        <v>45</v>
      </c>
      <c r="C57" s="53" t="s">
        <v>46</v>
      </c>
      <c r="D57" s="53"/>
      <c r="E57" s="53"/>
      <c r="F57" s="53" t="str">
        <f aca="false">LEFT(F55,3)&amp;TEXT(RIGHT(F55,2)-1,"#00")</f>
        <v>RXA09</v>
      </c>
      <c r="G57" s="34" t="n">
        <v>38</v>
      </c>
      <c r="H57" s="35" t="n">
        <v>1</v>
      </c>
      <c r="I57" s="35" t="s">
        <v>27</v>
      </c>
      <c r="J57" s="36" t="n">
        <f aca="false">J55+1</f>
        <v>4</v>
      </c>
      <c r="K57" s="87" t="str">
        <f aca="true">"["&amp;INDIRECT(ADDRESS(ROW()+2*24+1,2))&amp;"/"&amp;INDIRECT(ADDRESS(ROW()+2*24+1,3))&amp;"/"&amp;INDIRECT(ADDRESS(ROW()+2*24+1,4))&amp;"/"&amp;INDIRECT(ADDRESS(ROW()+2*24+1,6))&amp;"]"</f>
        <v>[canche/BNL712/50/TXA09]</v>
      </c>
      <c r="L57" s="38" t="s">
        <v>123</v>
      </c>
    </row>
    <row r="58" customFormat="false" ht="14.4" hidden="false" customHeight="false" outlineLevel="0" collapsed="false">
      <c r="B58" s="53" t="s">
        <v>45</v>
      </c>
      <c r="C58" s="53" t="s">
        <v>46</v>
      </c>
      <c r="D58" s="53"/>
      <c r="E58" s="53"/>
      <c r="F58" s="53" t="str">
        <f aca="false">LEFT(F56,3)&amp;TEXT(RIGHT(F56,2)-1,"#00")</f>
        <v>TXA09</v>
      </c>
      <c r="G58" s="34" t="n">
        <v>38</v>
      </c>
      <c r="H58" s="35" t="n">
        <v>1</v>
      </c>
      <c r="I58" s="35" t="s">
        <v>27</v>
      </c>
      <c r="J58" s="36" t="n">
        <f aca="false">J56+1</f>
        <v>4</v>
      </c>
      <c r="K58" s="87" t="str">
        <f aca="true">"["&amp;INDIRECT(ADDRESS(ROW()+2*24-1,2))&amp;"/"&amp;INDIRECT(ADDRESS(ROW()+2*24-1,3))&amp;"/"&amp;INDIRECT(ADDRESS(ROW()+2*24-1,4))&amp;"/"&amp;INDIRECT(ADDRESS(ROW()+2*24-1,6))&amp;"]"</f>
        <v>[canche/BNL712/50/RXA09]</v>
      </c>
      <c r="L58" s="38" t="s">
        <v>123</v>
      </c>
    </row>
    <row r="59" customFormat="false" ht="14.4" hidden="false" customHeight="false" outlineLevel="0" collapsed="false">
      <c r="B59" s="53" t="s">
        <v>45</v>
      </c>
      <c r="C59" s="53" t="s">
        <v>46</v>
      </c>
      <c r="D59" s="53"/>
      <c r="E59" s="53"/>
      <c r="F59" s="53" t="str">
        <f aca="false">LEFT(F57,3)&amp;TEXT(RIGHT(F57,2)-1,"#00")</f>
        <v>RXA08</v>
      </c>
      <c r="G59" s="34" t="n">
        <v>38</v>
      </c>
      <c r="H59" s="35" t="n">
        <v>1</v>
      </c>
      <c r="I59" s="35" t="s">
        <v>27</v>
      </c>
      <c r="J59" s="36" t="n">
        <f aca="false">J57+1</f>
        <v>5</v>
      </c>
      <c r="K59" s="88" t="str">
        <f aca="true">"["&amp;INDIRECT(ADDRESS(ROW()+2*24+1,2))&amp;"/"&amp;INDIRECT(ADDRESS(ROW()+2*24+1,3))&amp;"/"&amp;INDIRECT(ADDRESS(ROW()+2*24+1,4))&amp;"/"&amp;INDIRECT(ADDRESS(ROW()+2*24+1,6))&amp;"]"</f>
        <v>[canche/BNL712/50/TXA08]</v>
      </c>
      <c r="L59" s="38" t="s">
        <v>123</v>
      </c>
    </row>
    <row r="60" customFormat="false" ht="14.4" hidden="false" customHeight="false" outlineLevel="0" collapsed="false">
      <c r="B60" s="53" t="s">
        <v>45</v>
      </c>
      <c r="C60" s="53" t="s">
        <v>46</v>
      </c>
      <c r="D60" s="53"/>
      <c r="E60" s="53"/>
      <c r="F60" s="53" t="str">
        <f aca="false">LEFT(F58,3)&amp;TEXT(RIGHT(F58,2)-1,"#00")</f>
        <v>TXA08</v>
      </c>
      <c r="G60" s="34" t="n">
        <v>38</v>
      </c>
      <c r="H60" s="35" t="n">
        <v>1</v>
      </c>
      <c r="I60" s="35" t="s">
        <v>27</v>
      </c>
      <c r="J60" s="36" t="n">
        <f aca="false">J58+1</f>
        <v>5</v>
      </c>
      <c r="K60" s="88" t="str">
        <f aca="true">"["&amp;INDIRECT(ADDRESS(ROW()+2*24-1,2))&amp;"/"&amp;INDIRECT(ADDRESS(ROW()+2*24-1,3))&amp;"/"&amp;INDIRECT(ADDRESS(ROW()+2*24-1,4))&amp;"/"&amp;INDIRECT(ADDRESS(ROW()+2*24-1,6))&amp;"]"</f>
        <v>[canche/BNL712/50/RXA08]</v>
      </c>
      <c r="L60" s="38" t="s">
        <v>123</v>
      </c>
    </row>
    <row r="61" customFormat="false" ht="14.4" hidden="false" customHeight="false" outlineLevel="0" collapsed="false">
      <c r="B61" s="53" t="s">
        <v>45</v>
      </c>
      <c r="C61" s="53" t="s">
        <v>46</v>
      </c>
      <c r="D61" s="53"/>
      <c r="E61" s="53"/>
      <c r="F61" s="53" t="str">
        <f aca="false">LEFT(F59,3)&amp;TEXT(RIGHT(F59,2)-1,"#00")</f>
        <v>RXA07</v>
      </c>
      <c r="G61" s="34" t="n">
        <v>38</v>
      </c>
      <c r="H61" s="35" t="n">
        <v>1</v>
      </c>
      <c r="I61" s="35" t="s">
        <v>27</v>
      </c>
      <c r="J61" s="36" t="n">
        <f aca="false">J59+1</f>
        <v>6</v>
      </c>
      <c r="K61" s="85" t="str">
        <f aca="true">"["&amp;INDIRECT(ADDRESS(ROW()+2*24+1,2))&amp;"/"&amp;INDIRECT(ADDRESS(ROW()+2*24+1,3))&amp;"/"&amp;INDIRECT(ADDRESS(ROW()+2*24+1,4))&amp;"/"&amp;INDIRECT(ADDRESS(ROW()+2*24+1,6))&amp;"]"</f>
        <v>[canche/BNL712/50/TXA07]</v>
      </c>
      <c r="L61" s="38" t="s">
        <v>123</v>
      </c>
    </row>
    <row r="62" customFormat="false" ht="14.4" hidden="false" customHeight="false" outlineLevel="0" collapsed="false">
      <c r="B62" s="53" t="s">
        <v>45</v>
      </c>
      <c r="C62" s="53" t="s">
        <v>46</v>
      </c>
      <c r="D62" s="53"/>
      <c r="E62" s="53"/>
      <c r="F62" s="53" t="str">
        <f aca="false">LEFT(F60,3)&amp;TEXT(RIGHT(F60,2)-1,"#00")</f>
        <v>TXA07</v>
      </c>
      <c r="G62" s="34" t="n">
        <v>38</v>
      </c>
      <c r="H62" s="35" t="n">
        <v>1</v>
      </c>
      <c r="I62" s="35" t="s">
        <v>27</v>
      </c>
      <c r="J62" s="36" t="n">
        <f aca="false">J60+1</f>
        <v>6</v>
      </c>
      <c r="K62" s="85" t="str">
        <f aca="true">"["&amp;INDIRECT(ADDRESS(ROW()+2*24-1,2))&amp;"/"&amp;INDIRECT(ADDRESS(ROW()+2*24-1,3))&amp;"/"&amp;INDIRECT(ADDRESS(ROW()+2*24-1,4))&amp;"/"&amp;INDIRECT(ADDRESS(ROW()+2*24-1,6))&amp;"]"</f>
        <v>[canche/BNL712/50/RXA07]</v>
      </c>
      <c r="L62" s="38" t="s">
        <v>123</v>
      </c>
    </row>
    <row r="63" customFormat="false" ht="14.4" hidden="false" customHeight="false" outlineLevel="0" collapsed="false">
      <c r="B63" s="53" t="s">
        <v>45</v>
      </c>
      <c r="C63" s="53" t="s">
        <v>46</v>
      </c>
      <c r="D63" s="53"/>
      <c r="E63" s="53"/>
      <c r="F63" s="53" t="str">
        <f aca="false">LEFT(F61,3)&amp;TEXT(RIGHT(F61,2)-1,"#00")</f>
        <v>RXA06</v>
      </c>
      <c r="G63" s="34" t="n">
        <v>38</v>
      </c>
      <c r="H63" s="35" t="n">
        <v>1</v>
      </c>
      <c r="I63" s="35" t="s">
        <v>27</v>
      </c>
      <c r="J63" s="36" t="n">
        <f aca="false">J61+1</f>
        <v>7</v>
      </c>
      <c r="K63" s="84" t="str">
        <f aca="true">"["&amp;INDIRECT(ADDRESS(ROW()+2*24+1,2))&amp;"/"&amp;INDIRECT(ADDRESS(ROW()+2*24+1,3))&amp;"/"&amp;INDIRECT(ADDRESS(ROW()+2*24+1,4))&amp;"/"&amp;INDIRECT(ADDRESS(ROW()+2*24+1,6))&amp;"]"</f>
        <v>[canche/BNL712/50/TXA06]</v>
      </c>
      <c r="L63" s="37" t="s">
        <v>123</v>
      </c>
    </row>
    <row r="64" customFormat="false" ht="14.4" hidden="false" customHeight="false" outlineLevel="0" collapsed="false">
      <c r="B64" s="53" t="s">
        <v>45</v>
      </c>
      <c r="C64" s="53" t="s">
        <v>46</v>
      </c>
      <c r="D64" s="53"/>
      <c r="E64" s="53"/>
      <c r="F64" s="53" t="str">
        <f aca="false">LEFT(F62,3)&amp;TEXT(RIGHT(F62,2)-1,"#00")</f>
        <v>TXA06</v>
      </c>
      <c r="G64" s="34" t="n">
        <v>38</v>
      </c>
      <c r="H64" s="35" t="n">
        <v>1</v>
      </c>
      <c r="I64" s="35" t="s">
        <v>27</v>
      </c>
      <c r="J64" s="36" t="n">
        <f aca="false">J62+1</f>
        <v>7</v>
      </c>
      <c r="K64" s="84" t="str">
        <f aca="true">"["&amp;INDIRECT(ADDRESS(ROW()+2*24-1,2))&amp;"/"&amp;INDIRECT(ADDRESS(ROW()+2*24-1,3))&amp;"/"&amp;INDIRECT(ADDRESS(ROW()+2*24-1,4))&amp;"/"&amp;INDIRECT(ADDRESS(ROW()+2*24-1,6))&amp;"]"</f>
        <v>[canche/BNL712/50/RXA06]</v>
      </c>
      <c r="L64" s="37" t="s">
        <v>123</v>
      </c>
    </row>
    <row r="65" customFormat="false" ht="14.4" hidden="false" customHeight="false" outlineLevel="0" collapsed="false">
      <c r="B65" s="53" t="s">
        <v>45</v>
      </c>
      <c r="C65" s="53" t="s">
        <v>46</v>
      </c>
      <c r="D65" s="53"/>
      <c r="E65" s="53"/>
      <c r="F65" s="53" t="str">
        <f aca="false">LEFT(F63,3)&amp;TEXT(RIGHT(F63,2)-1,"#00")</f>
        <v>RXA05</v>
      </c>
      <c r="G65" s="34" t="n">
        <v>38</v>
      </c>
      <c r="H65" s="35" t="n">
        <v>1</v>
      </c>
      <c r="I65" s="35" t="s">
        <v>27</v>
      </c>
      <c r="J65" s="36" t="n">
        <f aca="false">J63+1</f>
        <v>8</v>
      </c>
      <c r="K65" s="85" t="str">
        <f aca="true">"["&amp;INDIRECT(ADDRESS(ROW()+2*24+1,2))&amp;"/"&amp;INDIRECT(ADDRESS(ROW()+2*24+1,3))&amp;"/"&amp;INDIRECT(ADDRESS(ROW()+2*24+1,4))&amp;"/"&amp;INDIRECT(ADDRESS(ROW()+2*24+1,6))&amp;"]"</f>
        <v>[canche/BNL712/50/TXA05]</v>
      </c>
      <c r="L65" s="37" t="s">
        <v>123</v>
      </c>
    </row>
    <row r="66" customFormat="false" ht="14.4" hidden="false" customHeight="false" outlineLevel="0" collapsed="false">
      <c r="B66" s="53" t="s">
        <v>45</v>
      </c>
      <c r="C66" s="53" t="s">
        <v>46</v>
      </c>
      <c r="D66" s="53"/>
      <c r="E66" s="53"/>
      <c r="F66" s="53" t="str">
        <f aca="false">LEFT(F64,3)&amp;TEXT(RIGHT(F64,2)-1,"#00")</f>
        <v>TXA05</v>
      </c>
      <c r="G66" s="34" t="n">
        <v>38</v>
      </c>
      <c r="H66" s="35" t="n">
        <v>1</v>
      </c>
      <c r="I66" s="35" t="s">
        <v>27</v>
      </c>
      <c r="J66" s="36" t="n">
        <f aca="false">J64+1</f>
        <v>8</v>
      </c>
      <c r="K66" s="85" t="str">
        <f aca="true">"["&amp;INDIRECT(ADDRESS(ROW()+2*24-1,2))&amp;"/"&amp;INDIRECT(ADDRESS(ROW()+2*24-1,3))&amp;"/"&amp;INDIRECT(ADDRESS(ROW()+2*24-1,4))&amp;"/"&amp;INDIRECT(ADDRESS(ROW()+2*24-1,6))&amp;"]"</f>
        <v>[canche/BNL712/50/RXA05]</v>
      </c>
      <c r="L66" s="37" t="s">
        <v>123</v>
      </c>
    </row>
    <row r="67" customFormat="false" ht="14.4" hidden="false" customHeight="false" outlineLevel="0" collapsed="false">
      <c r="B67" s="53" t="s">
        <v>45</v>
      </c>
      <c r="C67" s="53" t="s">
        <v>46</v>
      </c>
      <c r="D67" s="53"/>
      <c r="E67" s="53"/>
      <c r="F67" s="53" t="str">
        <f aca="false">LEFT(F65,3)&amp;TEXT(RIGHT(F65,2)-1,"#00")</f>
        <v>RXA04</v>
      </c>
      <c r="G67" s="34" t="n">
        <v>38</v>
      </c>
      <c r="H67" s="35" t="n">
        <v>1</v>
      </c>
      <c r="I67" s="35" t="s">
        <v>27</v>
      </c>
      <c r="J67" s="36" t="n">
        <f aca="false">J65+1</f>
        <v>9</v>
      </c>
      <c r="K67" s="86" t="str">
        <f aca="true">"["&amp;INDIRECT(ADDRESS(ROW()+2*24+1,2))&amp;"/"&amp;INDIRECT(ADDRESS(ROW()+2*24+1,3))&amp;"/"&amp;INDIRECT(ADDRESS(ROW()+2*24+1,4))&amp;"/"&amp;INDIRECT(ADDRESS(ROW()+2*24+1,6))&amp;"]"</f>
        <v>[canche/BNL712/50/TXA04]</v>
      </c>
      <c r="L67" s="37" t="s">
        <v>123</v>
      </c>
    </row>
    <row r="68" customFormat="false" ht="14.4" hidden="false" customHeight="false" outlineLevel="0" collapsed="false">
      <c r="B68" s="53" t="s">
        <v>45</v>
      </c>
      <c r="C68" s="53" t="s">
        <v>46</v>
      </c>
      <c r="D68" s="53"/>
      <c r="E68" s="53"/>
      <c r="F68" s="53" t="str">
        <f aca="false">LEFT(F66,3)&amp;TEXT(RIGHT(F66,2)-1,"#00")</f>
        <v>TXA04</v>
      </c>
      <c r="G68" s="34" t="n">
        <v>38</v>
      </c>
      <c r="H68" s="35" t="n">
        <v>1</v>
      </c>
      <c r="I68" s="35" t="s">
        <v>27</v>
      </c>
      <c r="J68" s="36" t="n">
        <f aca="false">J66+1</f>
        <v>9</v>
      </c>
      <c r="K68" s="86" t="str">
        <f aca="true">"["&amp;INDIRECT(ADDRESS(ROW()+2*24-1,2))&amp;"/"&amp;INDIRECT(ADDRESS(ROW()+2*24-1,3))&amp;"/"&amp;INDIRECT(ADDRESS(ROW()+2*24-1,4))&amp;"/"&amp;INDIRECT(ADDRESS(ROW()+2*24-1,6))&amp;"]"</f>
        <v>[canche/BNL712/50/RXA04]</v>
      </c>
      <c r="L68" s="37" t="s">
        <v>123</v>
      </c>
    </row>
    <row r="69" customFormat="false" ht="14.4" hidden="false" customHeight="false" outlineLevel="0" collapsed="false">
      <c r="B69" s="53" t="s">
        <v>45</v>
      </c>
      <c r="C69" s="53" t="s">
        <v>46</v>
      </c>
      <c r="D69" s="53"/>
      <c r="E69" s="53"/>
      <c r="F69" s="53" t="str">
        <f aca="false">LEFT(F67,3)&amp;TEXT(RIGHT(F67,2)-1,"#00")</f>
        <v>RXA03</v>
      </c>
      <c r="G69" s="34" t="n">
        <v>38</v>
      </c>
      <c r="H69" s="35" t="n">
        <v>1</v>
      </c>
      <c r="I69" s="35" t="s">
        <v>27</v>
      </c>
      <c r="J69" s="36" t="n">
        <f aca="false">J67+1</f>
        <v>10</v>
      </c>
      <c r="K69" s="87" t="str">
        <f aca="true">"["&amp;INDIRECT(ADDRESS(ROW()+2*24+1,2))&amp;"/"&amp;INDIRECT(ADDRESS(ROW()+2*24+1,3))&amp;"/"&amp;INDIRECT(ADDRESS(ROW()+2*24+1,4))&amp;"/"&amp;INDIRECT(ADDRESS(ROW()+2*24+1,6))&amp;"]"</f>
        <v>[canche/BNL712/50/TXA03]</v>
      </c>
      <c r="L69" s="37" t="s">
        <v>123</v>
      </c>
    </row>
    <row r="70" customFormat="false" ht="14.4" hidden="false" customHeight="false" outlineLevel="0" collapsed="false">
      <c r="B70" s="53" t="s">
        <v>45</v>
      </c>
      <c r="C70" s="53" t="s">
        <v>46</v>
      </c>
      <c r="D70" s="53"/>
      <c r="E70" s="53"/>
      <c r="F70" s="53" t="str">
        <f aca="false">LEFT(F68,3)&amp;TEXT(RIGHT(F68,2)-1,"#00")</f>
        <v>TXA03</v>
      </c>
      <c r="G70" s="34" t="n">
        <v>38</v>
      </c>
      <c r="H70" s="35" t="n">
        <v>1</v>
      </c>
      <c r="I70" s="35" t="s">
        <v>27</v>
      </c>
      <c r="J70" s="36" t="n">
        <f aca="false">J68+1</f>
        <v>10</v>
      </c>
      <c r="K70" s="87" t="str">
        <f aca="true">"["&amp;INDIRECT(ADDRESS(ROW()+2*24-1,2))&amp;"/"&amp;INDIRECT(ADDRESS(ROW()+2*24-1,3))&amp;"/"&amp;INDIRECT(ADDRESS(ROW()+2*24-1,4))&amp;"/"&amp;INDIRECT(ADDRESS(ROW()+2*24-1,6))&amp;"]"</f>
        <v>[canche/BNL712/50/RXA03]</v>
      </c>
      <c r="L70" s="37" t="s">
        <v>123</v>
      </c>
    </row>
    <row r="71" customFormat="false" ht="14.4" hidden="false" customHeight="false" outlineLevel="0" collapsed="false">
      <c r="B71" s="53" t="s">
        <v>45</v>
      </c>
      <c r="C71" s="53" t="s">
        <v>46</v>
      </c>
      <c r="D71" s="53"/>
      <c r="E71" s="53"/>
      <c r="F71" s="53" t="str">
        <f aca="false">LEFT(F69,3)&amp;TEXT(RIGHT(F69,2)-1,"#00")</f>
        <v>RXA02</v>
      </c>
      <c r="G71" s="34" t="n">
        <v>38</v>
      </c>
      <c r="H71" s="35" t="n">
        <v>1</v>
      </c>
      <c r="I71" s="35" t="s">
        <v>27</v>
      </c>
      <c r="J71" s="36" t="n">
        <f aca="false">J69+1</f>
        <v>11</v>
      </c>
      <c r="K71" s="88" t="str">
        <f aca="true">"["&amp;INDIRECT(ADDRESS(ROW()+2*24+1,2))&amp;"/"&amp;INDIRECT(ADDRESS(ROW()+2*24+1,3))&amp;"/"&amp;INDIRECT(ADDRESS(ROW()+2*24+1,4))&amp;"/"&amp;INDIRECT(ADDRESS(ROW()+2*24+1,6))&amp;"]"</f>
        <v>[canche/BNL712/50/TXA02]</v>
      </c>
      <c r="L71" s="44" t="s">
        <v>123</v>
      </c>
    </row>
    <row r="72" customFormat="false" ht="14.4" hidden="false" customHeight="false" outlineLevel="0" collapsed="false">
      <c r="B72" s="53" t="s">
        <v>45</v>
      </c>
      <c r="C72" s="53" t="s">
        <v>46</v>
      </c>
      <c r="D72" s="53"/>
      <c r="E72" s="53"/>
      <c r="F72" s="53" t="str">
        <f aca="false">LEFT(F70,3)&amp;TEXT(RIGHT(F70,2)-1,"#00")</f>
        <v>TXA02</v>
      </c>
      <c r="G72" s="34" t="n">
        <v>38</v>
      </c>
      <c r="H72" s="35" t="n">
        <v>1</v>
      </c>
      <c r="I72" s="35" t="s">
        <v>27</v>
      </c>
      <c r="J72" s="36" t="n">
        <f aca="false">J70+1</f>
        <v>11</v>
      </c>
      <c r="K72" s="88" t="str">
        <f aca="true">"["&amp;INDIRECT(ADDRESS(ROW()+2*24-1,2))&amp;"/"&amp;INDIRECT(ADDRESS(ROW()+2*24-1,3))&amp;"/"&amp;INDIRECT(ADDRESS(ROW()+2*24-1,4))&amp;"/"&amp;INDIRECT(ADDRESS(ROW()+2*24-1,6))&amp;"]"</f>
        <v>[canche/BNL712/50/RXA02]</v>
      </c>
      <c r="L72" s="44" t="s">
        <v>123</v>
      </c>
    </row>
    <row r="73" customFormat="false" ht="14.4" hidden="false" customHeight="false" outlineLevel="0" collapsed="false">
      <c r="B73" s="53" t="s">
        <v>45</v>
      </c>
      <c r="C73" s="53" t="s">
        <v>46</v>
      </c>
      <c r="D73" s="53"/>
      <c r="E73" s="53"/>
      <c r="F73" s="53" t="str">
        <f aca="false">LEFT(F71,3)&amp;TEXT(RIGHT(F71,2)-1,"#00")</f>
        <v>RXA01</v>
      </c>
      <c r="G73" s="34" t="n">
        <v>38</v>
      </c>
      <c r="H73" s="35" t="n">
        <v>1</v>
      </c>
      <c r="I73" s="35" t="s">
        <v>27</v>
      </c>
      <c r="J73" s="36" t="n">
        <f aca="false">J71+1</f>
        <v>12</v>
      </c>
      <c r="K73" s="85" t="str">
        <f aca="true">"["&amp;INDIRECT(ADDRESS(ROW()+2*24+1,2))&amp;"/"&amp;INDIRECT(ADDRESS(ROW()+2*24+1,3))&amp;"/"&amp;INDIRECT(ADDRESS(ROW()+2*24+1,4))&amp;"/"&amp;INDIRECT(ADDRESS(ROW()+2*24+1,6))&amp;"]"</f>
        <v>[canche/BNL712/50/TXA01]</v>
      </c>
      <c r="L73" s="44" t="s">
        <v>123</v>
      </c>
    </row>
    <row r="74" customFormat="false" ht="14.7" hidden="false" customHeight="false" outlineLevel="0" collapsed="false">
      <c r="B74" s="55" t="s">
        <v>45</v>
      </c>
      <c r="C74" s="55" t="s">
        <v>46</v>
      </c>
      <c r="D74" s="55"/>
      <c r="E74" s="55"/>
      <c r="F74" s="55" t="str">
        <f aca="false">LEFT(F72,3)&amp;TEXT(RIGHT(F72,2)-1,"#00")</f>
        <v>TXA01</v>
      </c>
      <c r="G74" s="70" t="n">
        <v>38</v>
      </c>
      <c r="H74" s="48" t="n">
        <v>1</v>
      </c>
      <c r="I74" s="48" t="s">
        <v>27</v>
      </c>
      <c r="J74" s="49" t="n">
        <f aca="false">J72+1</f>
        <v>12</v>
      </c>
      <c r="K74" s="89" t="str">
        <f aca="true">"["&amp;INDIRECT(ADDRESS(ROW()+2*24-1,2))&amp;"/"&amp;INDIRECT(ADDRESS(ROW()+2*24-1,3))&amp;"/"&amp;INDIRECT(ADDRESS(ROW()+2*24-1,4))&amp;"/"&amp;INDIRECT(ADDRESS(ROW()+2*24-1,6))&amp;"]"</f>
        <v>[canche/BNL712/50/RXA01]</v>
      </c>
      <c r="L74" s="58" t="s">
        <v>123</v>
      </c>
    </row>
    <row r="75" customFormat="false" ht="14.7" hidden="false" customHeight="false" outlineLevel="0" collapsed="false">
      <c r="B75" s="59" t="s">
        <v>45</v>
      </c>
      <c r="C75" s="59" t="s">
        <v>46</v>
      </c>
      <c r="D75" s="59"/>
      <c r="E75" s="59"/>
      <c r="F75" s="59" t="s">
        <v>2</v>
      </c>
      <c r="G75" s="29" t="n">
        <v>38</v>
      </c>
      <c r="H75" s="30" t="n">
        <v>1</v>
      </c>
      <c r="I75" s="30" t="s">
        <v>27</v>
      </c>
      <c r="J75" s="31" t="n">
        <f aca="false">J73+1</f>
        <v>13</v>
      </c>
      <c r="K75" s="39" t="s">
        <v>37</v>
      </c>
      <c r="L75" s="38" t="s">
        <v>122</v>
      </c>
    </row>
    <row r="76" customFormat="false" ht="14.4" hidden="false" customHeight="false" outlineLevel="0" collapsed="false">
      <c r="B76" s="62" t="s">
        <v>45</v>
      </c>
      <c r="C76" s="62" t="s">
        <v>46</v>
      </c>
      <c r="D76" s="62"/>
      <c r="E76" s="62"/>
      <c r="F76" s="62" t="str">
        <f aca="false">SUBSTITUTE(F75,"RX", "TX")</f>
        <v>TXD12</v>
      </c>
      <c r="G76" s="34" t="n">
        <v>38</v>
      </c>
      <c r="H76" s="35" t="n">
        <v>1</v>
      </c>
      <c r="I76" s="35" t="s">
        <v>27</v>
      </c>
      <c r="J76" s="36" t="n">
        <f aca="false">J74+1</f>
        <v>13</v>
      </c>
      <c r="K76" s="37"/>
      <c r="L76" s="38"/>
    </row>
    <row r="77" customFormat="false" ht="14.4" hidden="false" customHeight="false" outlineLevel="0" collapsed="false">
      <c r="B77" s="62" t="s">
        <v>45</v>
      </c>
      <c r="C77" s="62" t="s">
        <v>46</v>
      </c>
      <c r="D77" s="62"/>
      <c r="E77" s="62"/>
      <c r="F77" s="62" t="str">
        <f aca="false">LEFT(F75,3)&amp;TEXT(RIGHT(F75,2)-1,"#00")</f>
        <v>RXD11</v>
      </c>
      <c r="G77" s="34" t="n">
        <v>38</v>
      </c>
      <c r="H77" s="35" t="n">
        <v>1</v>
      </c>
      <c r="I77" s="35" t="s">
        <v>27</v>
      </c>
      <c r="J77" s="36" t="n">
        <f aca="false">J75+1</f>
        <v>14</v>
      </c>
      <c r="K77" s="40" t="s">
        <v>39</v>
      </c>
      <c r="L77" s="37" t="s">
        <v>122</v>
      </c>
    </row>
    <row r="78" customFormat="false" ht="14.4" hidden="false" customHeight="false" outlineLevel="0" collapsed="false">
      <c r="B78" s="62" t="s">
        <v>45</v>
      </c>
      <c r="C78" s="62" t="s">
        <v>46</v>
      </c>
      <c r="D78" s="62"/>
      <c r="E78" s="62"/>
      <c r="F78" s="62" t="str">
        <f aca="false">LEFT(F76,3)&amp;TEXT(RIGHT(F76,2)-1,"#00")</f>
        <v>TXD11</v>
      </c>
      <c r="G78" s="34" t="n">
        <v>38</v>
      </c>
      <c r="H78" s="35" t="n">
        <v>1</v>
      </c>
      <c r="I78" s="35" t="s">
        <v>27</v>
      </c>
      <c r="J78" s="36" t="n">
        <f aca="false">J76+1</f>
        <v>14</v>
      </c>
      <c r="K78" s="37"/>
      <c r="L78" s="37"/>
    </row>
    <row r="79" customFormat="false" ht="14.4" hidden="false" customHeight="false" outlineLevel="0" collapsed="false">
      <c r="B79" s="62" t="s">
        <v>45</v>
      </c>
      <c r="C79" s="62" t="s">
        <v>46</v>
      </c>
      <c r="D79" s="62"/>
      <c r="E79" s="62"/>
      <c r="F79" s="62" t="str">
        <f aca="false">LEFT(F77,3)&amp;TEXT(RIGHT(F77,2)-1,"#00")</f>
        <v>RXD10</v>
      </c>
      <c r="G79" s="34" t="n">
        <v>38</v>
      </c>
      <c r="H79" s="35" t="n">
        <v>1</v>
      </c>
      <c r="I79" s="35" t="s">
        <v>27</v>
      </c>
      <c r="J79" s="36" t="n">
        <f aca="false">J77+1</f>
        <v>15</v>
      </c>
      <c r="K79" s="40" t="s">
        <v>40</v>
      </c>
      <c r="L79" s="37" t="s">
        <v>122</v>
      </c>
    </row>
    <row r="80" customFormat="false" ht="14.4" hidden="false" customHeight="false" outlineLevel="0" collapsed="false">
      <c r="B80" s="62" t="s">
        <v>45</v>
      </c>
      <c r="C80" s="62" t="s">
        <v>46</v>
      </c>
      <c r="D80" s="62"/>
      <c r="E80" s="62"/>
      <c r="F80" s="62" t="str">
        <f aca="false">LEFT(F78,3)&amp;TEXT(RIGHT(F78,2)-1,"#00")</f>
        <v>TXD10</v>
      </c>
      <c r="G80" s="34" t="n">
        <v>38</v>
      </c>
      <c r="H80" s="35" t="n">
        <v>1</v>
      </c>
      <c r="I80" s="35" t="s">
        <v>27</v>
      </c>
      <c r="J80" s="36" t="n">
        <f aca="false">J78+1</f>
        <v>15</v>
      </c>
      <c r="K80" s="37"/>
      <c r="L80" s="37"/>
    </row>
    <row r="81" customFormat="false" ht="14.4" hidden="false" customHeight="false" outlineLevel="0" collapsed="false">
      <c r="B81" s="62" t="s">
        <v>45</v>
      </c>
      <c r="C81" s="62" t="s">
        <v>46</v>
      </c>
      <c r="D81" s="62"/>
      <c r="E81" s="62"/>
      <c r="F81" s="62" t="str">
        <f aca="false">LEFT(F79,3)&amp;TEXT(RIGHT(F79,2)-1,"#00")</f>
        <v>RXD09</v>
      </c>
      <c r="G81" s="34" t="n">
        <v>38</v>
      </c>
      <c r="H81" s="35" t="n">
        <v>1</v>
      </c>
      <c r="I81" s="35" t="s">
        <v>27</v>
      </c>
      <c r="J81" s="36" t="n">
        <f aca="false">J79+1</f>
        <v>16</v>
      </c>
      <c r="K81" s="40" t="s">
        <v>41</v>
      </c>
      <c r="L81" s="37" t="s">
        <v>122</v>
      </c>
    </row>
    <row r="82" customFormat="false" ht="14.4" hidden="false" customHeight="false" outlineLevel="0" collapsed="false">
      <c r="B82" s="62" t="s">
        <v>45</v>
      </c>
      <c r="C82" s="62" t="s">
        <v>46</v>
      </c>
      <c r="D82" s="62"/>
      <c r="E82" s="62"/>
      <c r="F82" s="62" t="str">
        <f aca="false">LEFT(F80,3)&amp;TEXT(RIGHT(F80,2)-1,"#00")</f>
        <v>TXD09</v>
      </c>
      <c r="G82" s="34" t="n">
        <v>38</v>
      </c>
      <c r="H82" s="35" t="n">
        <v>1</v>
      </c>
      <c r="I82" s="35" t="s">
        <v>27</v>
      </c>
      <c r="J82" s="36" t="n">
        <f aca="false">J80+1</f>
        <v>16</v>
      </c>
      <c r="K82" s="37"/>
      <c r="L82" s="37"/>
    </row>
    <row r="83" customFormat="false" ht="14.4" hidden="false" customHeight="false" outlineLevel="0" collapsed="false">
      <c r="B83" s="62" t="s">
        <v>45</v>
      </c>
      <c r="C83" s="62" t="s">
        <v>46</v>
      </c>
      <c r="D83" s="62"/>
      <c r="E83" s="62"/>
      <c r="F83" s="62" t="str">
        <f aca="false">LEFT(F81,3)&amp;TEXT(RIGHT(F81,2)-1,"#00")</f>
        <v>RXD08</v>
      </c>
      <c r="G83" s="34" t="n">
        <v>38</v>
      </c>
      <c r="H83" s="35" t="n">
        <v>1</v>
      </c>
      <c r="I83" s="35" t="s">
        <v>27</v>
      </c>
      <c r="J83" s="36" t="n">
        <f aca="false">J81+1</f>
        <v>17</v>
      </c>
      <c r="K83" s="40" t="s">
        <v>43</v>
      </c>
      <c r="L83" s="37" t="s">
        <v>122</v>
      </c>
    </row>
    <row r="84" customFormat="false" ht="14.4" hidden="false" customHeight="false" outlineLevel="0" collapsed="false">
      <c r="B84" s="62" t="s">
        <v>45</v>
      </c>
      <c r="C84" s="62" t="s">
        <v>46</v>
      </c>
      <c r="D84" s="62"/>
      <c r="E84" s="62"/>
      <c r="F84" s="62" t="str">
        <f aca="false">LEFT(F82,3)&amp;TEXT(RIGHT(F82,2)-1,"#00")</f>
        <v>TXD08</v>
      </c>
      <c r="G84" s="34" t="n">
        <v>38</v>
      </c>
      <c r="H84" s="35" t="n">
        <v>1</v>
      </c>
      <c r="I84" s="35" t="s">
        <v>27</v>
      </c>
      <c r="J84" s="36" t="n">
        <f aca="false">J82+1</f>
        <v>17</v>
      </c>
      <c r="K84" s="37"/>
      <c r="L84" s="37"/>
    </row>
    <row r="85" customFormat="false" ht="14.4" hidden="false" customHeight="false" outlineLevel="0" collapsed="false">
      <c r="B85" s="62" t="s">
        <v>45</v>
      </c>
      <c r="C85" s="62" t="s">
        <v>46</v>
      </c>
      <c r="D85" s="62"/>
      <c r="E85" s="62"/>
      <c r="F85" s="62" t="str">
        <f aca="false">LEFT(F83,3)&amp;TEXT(RIGHT(F83,2)-1,"#00")</f>
        <v>RXD07</v>
      </c>
      <c r="G85" s="34" t="n">
        <v>38</v>
      </c>
      <c r="H85" s="35" t="n">
        <v>1</v>
      </c>
      <c r="I85" s="35" t="s">
        <v>27</v>
      </c>
      <c r="J85" s="36" t="n">
        <f aca="false">J83+1</f>
        <v>18</v>
      </c>
      <c r="K85" s="40" t="s">
        <v>44</v>
      </c>
      <c r="L85" s="37" t="s">
        <v>122</v>
      </c>
    </row>
    <row r="86" customFormat="false" ht="14.4" hidden="false" customHeight="false" outlineLevel="0" collapsed="false">
      <c r="B86" s="62" t="s">
        <v>45</v>
      </c>
      <c r="C86" s="62" t="s">
        <v>46</v>
      </c>
      <c r="D86" s="62"/>
      <c r="E86" s="62"/>
      <c r="F86" s="62" t="str">
        <f aca="false">LEFT(F84,3)&amp;TEXT(RIGHT(F84,2)-1,"#00")</f>
        <v>TXD07</v>
      </c>
      <c r="G86" s="34" t="n">
        <v>38</v>
      </c>
      <c r="H86" s="35" t="n">
        <v>1</v>
      </c>
      <c r="I86" s="35" t="s">
        <v>27</v>
      </c>
      <c r="J86" s="36" t="n">
        <f aca="false">J84+1</f>
        <v>18</v>
      </c>
      <c r="K86" s="38"/>
      <c r="L86" s="37"/>
    </row>
    <row r="87" customFormat="false" ht="14.4" hidden="false" customHeight="false" outlineLevel="0" collapsed="false">
      <c r="B87" s="62" t="s">
        <v>45</v>
      </c>
      <c r="C87" s="62" t="s">
        <v>46</v>
      </c>
      <c r="D87" s="62"/>
      <c r="E87" s="62"/>
      <c r="F87" s="62" t="str">
        <f aca="false">LEFT(F85,3)&amp;TEXT(RIGHT(F85,2)-1,"#00")</f>
        <v>RXD06</v>
      </c>
      <c r="G87" s="34" t="n">
        <v>38</v>
      </c>
      <c r="H87" s="35" t="n">
        <v>1</v>
      </c>
      <c r="I87" s="35" t="s">
        <v>27</v>
      </c>
      <c r="J87" s="36" t="n">
        <f aca="false">J85+1</f>
        <v>19</v>
      </c>
      <c r="K87" s="83" t="str">
        <f aca="true">"["&amp;INDIRECT(ADDRESS(ROW()+3,2))&amp;"/"&amp;INDIRECT(ADDRESS(ROW()+3,3))&amp;"/"&amp;INDIRECT(ADDRESS(ROW()+3,4))&amp;"/"&amp;INDIRECT(ADDRESS(ROW()+3,6))&amp;"]"</f>
        <v>[agogna/BNL712//TXD05]</v>
      </c>
      <c r="L87" s="38" t="s">
        <v>103</v>
      </c>
    </row>
    <row r="88" customFormat="false" ht="14.4" hidden="false" customHeight="false" outlineLevel="0" collapsed="false">
      <c r="B88" s="62" t="s">
        <v>45</v>
      </c>
      <c r="C88" s="62" t="s">
        <v>46</v>
      </c>
      <c r="D88" s="62"/>
      <c r="E88" s="62"/>
      <c r="F88" s="62" t="str">
        <f aca="false">LEFT(F86,3)&amp;TEXT(RIGHT(F86,2)-1,"#00")</f>
        <v>TXD06</v>
      </c>
      <c r="G88" s="34" t="n">
        <v>38</v>
      </c>
      <c r="H88" s="35" t="n">
        <v>1</v>
      </c>
      <c r="I88" s="35" t="s">
        <v>27</v>
      </c>
      <c r="J88" s="36" t="n">
        <f aca="false">J86+1</f>
        <v>19</v>
      </c>
      <c r="K88" s="83" t="str">
        <f aca="true">"["&amp;INDIRECT(ADDRESS(ROW()+1,2))&amp;"/"&amp;INDIRECT(ADDRESS(ROW()+1,3))&amp;"/"&amp;INDIRECT(ADDRESS(ROW()+1,4))&amp;"/"&amp;INDIRECT(ADDRESS(ROW()+1,6))&amp;"]"</f>
        <v>[agogna/BNL712//RXD05]</v>
      </c>
      <c r="L88" s="38" t="s">
        <v>103</v>
      </c>
    </row>
    <row r="89" customFormat="false" ht="14.4" hidden="false" customHeight="false" outlineLevel="0" collapsed="false">
      <c r="B89" s="62" t="s">
        <v>45</v>
      </c>
      <c r="C89" s="62" t="s">
        <v>46</v>
      </c>
      <c r="D89" s="62"/>
      <c r="E89" s="62"/>
      <c r="F89" s="62" t="str">
        <f aca="false">LEFT(F87,3)&amp;TEXT(RIGHT(F87,2)-1,"#00")</f>
        <v>RXD05</v>
      </c>
      <c r="G89" s="34" t="n">
        <v>38</v>
      </c>
      <c r="H89" s="35" t="n">
        <v>1</v>
      </c>
      <c r="I89" s="35" t="s">
        <v>27</v>
      </c>
      <c r="J89" s="36" t="n">
        <f aca="false">J87+1</f>
        <v>20</v>
      </c>
      <c r="K89" s="83" t="str">
        <f aca="true">"["&amp;INDIRECT(ADDRESS(ROW()-1,2))&amp;"/"&amp;INDIRECT(ADDRESS(ROW()-1,3))&amp;"/"&amp;INDIRECT(ADDRESS(ROW()-1,4))&amp;"/"&amp;INDIRECT(ADDRESS(ROW()-1,6))&amp;"]"</f>
        <v>[agogna/BNL712//TXD06]</v>
      </c>
      <c r="L89" s="38" t="s">
        <v>103</v>
      </c>
    </row>
    <row r="90" customFormat="false" ht="14.4" hidden="false" customHeight="false" outlineLevel="0" collapsed="false">
      <c r="B90" s="62" t="s">
        <v>45</v>
      </c>
      <c r="C90" s="62" t="s">
        <v>46</v>
      </c>
      <c r="D90" s="62"/>
      <c r="E90" s="62"/>
      <c r="F90" s="62" t="str">
        <f aca="false">LEFT(F88,3)&amp;TEXT(RIGHT(F88,2)-1,"#00")</f>
        <v>TXD05</v>
      </c>
      <c r="G90" s="34" t="n">
        <v>38</v>
      </c>
      <c r="H90" s="35" t="n">
        <v>1</v>
      </c>
      <c r="I90" s="35" t="s">
        <v>27</v>
      </c>
      <c r="J90" s="36" t="n">
        <f aca="false">J88+1</f>
        <v>20</v>
      </c>
      <c r="K90" s="83" t="str">
        <f aca="true">"["&amp;INDIRECT(ADDRESS(ROW()-3,2))&amp;"/"&amp;INDIRECT(ADDRESS(ROW()-3,3))&amp;"/"&amp;INDIRECT(ADDRESS(ROW()-3,4))&amp;"/"&amp;INDIRECT(ADDRESS(ROW()-3,6))&amp;"]"</f>
        <v>[agogna/BNL712//RXD06]</v>
      </c>
      <c r="L90" s="38" t="s">
        <v>103</v>
      </c>
    </row>
    <row r="91" customFormat="false" ht="14.4" hidden="false" customHeight="false" outlineLevel="0" collapsed="false">
      <c r="B91" s="62" t="s">
        <v>45</v>
      </c>
      <c r="C91" s="62" t="s">
        <v>46</v>
      </c>
      <c r="D91" s="62"/>
      <c r="E91" s="62"/>
      <c r="F91" s="62" t="str">
        <f aca="false">LEFT(F89,3)&amp;TEXT(RIGHT(F89,2)-1,"#00")</f>
        <v>RXD04</v>
      </c>
      <c r="G91" s="34" t="n">
        <v>38</v>
      </c>
      <c r="H91" s="35" t="n">
        <v>1</v>
      </c>
      <c r="I91" s="35" t="s">
        <v>27</v>
      </c>
      <c r="J91" s="36" t="n">
        <f aca="false">J89+1</f>
        <v>21</v>
      </c>
      <c r="K91" s="83" t="str">
        <f aca="true">"["&amp;INDIRECT(ADDRESS(ROW()+3,2))&amp;"/"&amp;INDIRECT(ADDRESS(ROW()+3,3))&amp;"/"&amp;INDIRECT(ADDRESS(ROW()+3,4))&amp;"/"&amp;INDIRECT(ADDRESS(ROW()+3,6))&amp;"]"</f>
        <v>[agogna/BNL712//TXD03]</v>
      </c>
      <c r="L91" s="38" t="s">
        <v>103</v>
      </c>
    </row>
    <row r="92" customFormat="false" ht="14.4" hidden="false" customHeight="false" outlineLevel="0" collapsed="false">
      <c r="B92" s="62" t="s">
        <v>45</v>
      </c>
      <c r="C92" s="62" t="s">
        <v>46</v>
      </c>
      <c r="D92" s="62"/>
      <c r="E92" s="62"/>
      <c r="F92" s="62" t="str">
        <f aca="false">LEFT(F90,3)&amp;TEXT(RIGHT(F90,2)-1,"#00")</f>
        <v>TXD04</v>
      </c>
      <c r="G92" s="34" t="n">
        <v>38</v>
      </c>
      <c r="H92" s="35" t="n">
        <v>1</v>
      </c>
      <c r="I92" s="35" t="s">
        <v>27</v>
      </c>
      <c r="J92" s="36" t="n">
        <f aca="false">J90+1</f>
        <v>21</v>
      </c>
      <c r="K92" s="83" t="str">
        <f aca="true">"["&amp;INDIRECT(ADDRESS(ROW()+1,2))&amp;"/"&amp;INDIRECT(ADDRESS(ROW()+1,3))&amp;"/"&amp;INDIRECT(ADDRESS(ROW()+1,4))&amp;"/"&amp;INDIRECT(ADDRESS(ROW()+1,6))&amp;"]"</f>
        <v>[agogna/BNL712//RXD03]</v>
      </c>
      <c r="L92" s="38" t="s">
        <v>103</v>
      </c>
    </row>
    <row r="93" customFormat="false" ht="14.4" hidden="false" customHeight="false" outlineLevel="0" collapsed="false">
      <c r="B93" s="62" t="s">
        <v>45</v>
      </c>
      <c r="C93" s="62" t="s">
        <v>46</v>
      </c>
      <c r="D93" s="62"/>
      <c r="E93" s="62"/>
      <c r="F93" s="62" t="str">
        <f aca="false">LEFT(F91,3)&amp;TEXT(RIGHT(F91,2)-1,"#00")</f>
        <v>RXD03</v>
      </c>
      <c r="G93" s="34" t="n">
        <v>38</v>
      </c>
      <c r="H93" s="35" t="n">
        <v>1</v>
      </c>
      <c r="I93" s="35" t="s">
        <v>27</v>
      </c>
      <c r="J93" s="36" t="n">
        <f aca="false">J91+1</f>
        <v>22</v>
      </c>
      <c r="K93" s="83" t="str">
        <f aca="true">"["&amp;INDIRECT(ADDRESS(ROW()-1,2))&amp;"/"&amp;INDIRECT(ADDRESS(ROW()-1,3))&amp;"/"&amp;INDIRECT(ADDRESS(ROW()-1,4))&amp;"/"&amp;INDIRECT(ADDRESS(ROW()-1,6))&amp;"]"</f>
        <v>[agogna/BNL712//TXD04]</v>
      </c>
      <c r="L93" s="38" t="s">
        <v>103</v>
      </c>
    </row>
    <row r="94" customFormat="false" ht="14.4" hidden="false" customHeight="false" outlineLevel="0" collapsed="false">
      <c r="B94" s="62" t="s">
        <v>45</v>
      </c>
      <c r="C94" s="62" t="s">
        <v>46</v>
      </c>
      <c r="D94" s="62"/>
      <c r="E94" s="62"/>
      <c r="F94" s="62" t="str">
        <f aca="false">LEFT(F92,3)&amp;TEXT(RIGHT(F92,2)-1,"#00")</f>
        <v>TXD03</v>
      </c>
      <c r="G94" s="34" t="n">
        <v>38</v>
      </c>
      <c r="H94" s="35" t="n">
        <v>1</v>
      </c>
      <c r="I94" s="35" t="s">
        <v>27</v>
      </c>
      <c r="J94" s="36" t="n">
        <f aca="false">J92+1</f>
        <v>22</v>
      </c>
      <c r="K94" s="83" t="str">
        <f aca="true">"["&amp;INDIRECT(ADDRESS(ROW()-3,2))&amp;"/"&amp;INDIRECT(ADDRESS(ROW()-3,3))&amp;"/"&amp;INDIRECT(ADDRESS(ROW()-3,4))&amp;"/"&amp;INDIRECT(ADDRESS(ROW()-3,6))&amp;"]"</f>
        <v>[agogna/BNL712//RXD04]</v>
      </c>
      <c r="L94" s="38" t="s">
        <v>103</v>
      </c>
    </row>
    <row r="95" customFormat="false" ht="14.4" hidden="false" customHeight="false" outlineLevel="0" collapsed="false">
      <c r="B95" s="62" t="s">
        <v>45</v>
      </c>
      <c r="C95" s="62" t="s">
        <v>46</v>
      </c>
      <c r="D95" s="62"/>
      <c r="E95" s="62"/>
      <c r="F95" s="62" t="str">
        <f aca="false">LEFT(F93,3)&amp;TEXT(RIGHT(F93,2)-1,"#00")</f>
        <v>RXD02</v>
      </c>
      <c r="G95" s="34" t="n">
        <v>38</v>
      </c>
      <c r="H95" s="35" t="n">
        <v>1</v>
      </c>
      <c r="I95" s="35" t="s">
        <v>27</v>
      </c>
      <c r="J95" s="36" t="n">
        <f aca="false">J93+1</f>
        <v>23</v>
      </c>
      <c r="K95" s="38"/>
      <c r="L95" s="38"/>
    </row>
    <row r="96" customFormat="false" ht="14.4" hidden="false" customHeight="false" outlineLevel="0" collapsed="false">
      <c r="B96" s="62" t="s">
        <v>45</v>
      </c>
      <c r="C96" s="62" t="s">
        <v>46</v>
      </c>
      <c r="D96" s="62"/>
      <c r="E96" s="62"/>
      <c r="F96" s="62" t="str">
        <f aca="false">LEFT(F94,3)&amp;TEXT(RIGHT(F94,2)-1,"#00")</f>
        <v>TXD02</v>
      </c>
      <c r="G96" s="34" t="n">
        <v>38</v>
      </c>
      <c r="H96" s="35" t="n">
        <v>1</v>
      </c>
      <c r="I96" s="35" t="s">
        <v>27</v>
      </c>
      <c r="J96" s="36" t="n">
        <f aca="false">J94+1</f>
        <v>23</v>
      </c>
      <c r="K96" s="38"/>
      <c r="L96" s="38"/>
    </row>
    <row r="97" customFormat="false" ht="14.4" hidden="false" customHeight="false" outlineLevel="0" collapsed="false">
      <c r="B97" s="62" t="s">
        <v>45</v>
      </c>
      <c r="C97" s="62" t="s">
        <v>46</v>
      </c>
      <c r="D97" s="62"/>
      <c r="E97" s="62"/>
      <c r="F97" s="62" t="str">
        <f aca="false">LEFT(F95,3)&amp;TEXT(RIGHT(F95,2)-1,"#00")</f>
        <v>RXD01</v>
      </c>
      <c r="G97" s="34" t="n">
        <v>38</v>
      </c>
      <c r="H97" s="35" t="n">
        <v>1</v>
      </c>
      <c r="I97" s="35" t="s">
        <v>27</v>
      </c>
      <c r="J97" s="36" t="n">
        <f aca="false">J95+1</f>
        <v>24</v>
      </c>
      <c r="K97" s="81" t="s">
        <v>102</v>
      </c>
      <c r="L97" s="38" t="s">
        <v>103</v>
      </c>
    </row>
    <row r="98" customFormat="false" ht="14.7" hidden="false" customHeight="false" outlineLevel="0" collapsed="false">
      <c r="B98" s="64" t="s">
        <v>45</v>
      </c>
      <c r="C98" s="64" t="s">
        <v>46</v>
      </c>
      <c r="D98" s="64"/>
      <c r="E98" s="64"/>
      <c r="F98" s="64" t="str">
        <f aca="false">LEFT(F96,3)&amp;TEXT(RIGHT(F96,2)-1,"#00")</f>
        <v>TXD01</v>
      </c>
      <c r="G98" s="70" t="n">
        <v>38</v>
      </c>
      <c r="H98" s="48" t="n">
        <v>1</v>
      </c>
      <c r="I98" s="48" t="s">
        <v>27</v>
      </c>
      <c r="J98" s="49" t="n">
        <f aca="false">J96+1</f>
        <v>24</v>
      </c>
      <c r="K98" s="90" t="s">
        <v>104</v>
      </c>
      <c r="L98" s="67" t="s">
        <v>103</v>
      </c>
    </row>
    <row r="99" customFormat="false" ht="14.7" hidden="false" customHeight="false" outlineLevel="0" collapsed="false">
      <c r="B99" s="71" t="s">
        <v>100</v>
      </c>
      <c r="C99" s="71" t="s">
        <v>46</v>
      </c>
      <c r="D99" s="71" t="n">
        <v>50</v>
      </c>
      <c r="E99" s="71"/>
      <c r="F99" s="71" t="s">
        <v>1</v>
      </c>
      <c r="G99" s="29" t="n">
        <v>38</v>
      </c>
      <c r="H99" s="30" t="n">
        <v>2</v>
      </c>
      <c r="I99" s="30" t="s">
        <v>99</v>
      </c>
      <c r="J99" s="31" t="n">
        <v>1</v>
      </c>
      <c r="K99" s="91" t="str">
        <f aca="true">"["&amp;INDIRECT(ADDRESS(ROW()-2*24+1,2))&amp;"/"&amp;INDIRECT(ADDRESS(ROW()-2*24+1,3))&amp;"/"&amp;INDIRECT(ADDRESS(ROW()-2*24+1,4))&amp;"/"&amp;INDIRECT(ADDRESS(ROW()-2*24+1,6))&amp;"]"</f>
        <v>[agogna/BNL712//TXA12]</v>
      </c>
      <c r="L99" s="74" t="s">
        <v>124</v>
      </c>
    </row>
    <row r="100" customFormat="false" ht="14.4" hidden="false" customHeight="false" outlineLevel="0" collapsed="false">
      <c r="B100" s="73" t="s">
        <v>100</v>
      </c>
      <c r="C100" s="73" t="s">
        <v>46</v>
      </c>
      <c r="D100" s="73" t="n">
        <v>50</v>
      </c>
      <c r="E100" s="73"/>
      <c r="F100" s="73" t="str">
        <f aca="false">SUBSTITUTE(F99,"RX", "TX")</f>
        <v>TXA12</v>
      </c>
      <c r="G100" s="34" t="n">
        <v>38</v>
      </c>
      <c r="H100" s="35" t="n">
        <v>2</v>
      </c>
      <c r="I100" s="35" t="s">
        <v>99</v>
      </c>
      <c r="J100" s="36" t="n">
        <v>1</v>
      </c>
      <c r="K100" s="84" t="str">
        <f aca="true">"["&amp;INDIRECT(ADDRESS(ROW()-2*24-1,2))&amp;"/"&amp;INDIRECT(ADDRESS(ROW()-2*24-1,3))&amp;"/"&amp;INDIRECT(ADDRESS(ROW()-2*24-1,4))&amp;"/"&amp;INDIRECT(ADDRESS(ROW()-2*24-1,6))&amp;"]"</f>
        <v>[agogna/BNL712//RXA12]</v>
      </c>
      <c r="L100" s="74" t="s">
        <v>124</v>
      </c>
    </row>
    <row r="101" customFormat="false" ht="14.4" hidden="false" customHeight="false" outlineLevel="0" collapsed="false">
      <c r="B101" s="73" t="s">
        <v>100</v>
      </c>
      <c r="C101" s="73" t="s">
        <v>46</v>
      </c>
      <c r="D101" s="73" t="n">
        <v>50</v>
      </c>
      <c r="E101" s="73"/>
      <c r="F101" s="73" t="str">
        <f aca="false">LEFT(F99,3)&amp;TEXT(RIGHT(F99,2)-1,"#00")</f>
        <v>RXA11</v>
      </c>
      <c r="G101" s="34" t="n">
        <v>38</v>
      </c>
      <c r="H101" s="35" t="n">
        <v>2</v>
      </c>
      <c r="I101" s="35" t="s">
        <v>99</v>
      </c>
      <c r="J101" s="36" t="n">
        <f aca="false">J99+1</f>
        <v>2</v>
      </c>
      <c r="K101" s="85" t="str">
        <f aca="true">"["&amp;INDIRECT(ADDRESS(ROW()-2*24+1,2))&amp;"/"&amp;INDIRECT(ADDRESS(ROW()-2*24+1,3))&amp;"/"&amp;INDIRECT(ADDRESS(ROW()-2*24+1,4))&amp;"/"&amp;INDIRECT(ADDRESS(ROW()-2*24+1,6))&amp;"]"</f>
        <v>[agogna/BNL712//TXA11]</v>
      </c>
      <c r="L101" s="74" t="s">
        <v>124</v>
      </c>
    </row>
    <row r="102" customFormat="false" ht="14.4" hidden="false" customHeight="false" outlineLevel="0" collapsed="false">
      <c r="B102" s="73" t="s">
        <v>100</v>
      </c>
      <c r="C102" s="73" t="s">
        <v>46</v>
      </c>
      <c r="D102" s="73" t="n">
        <v>50</v>
      </c>
      <c r="E102" s="73"/>
      <c r="F102" s="73" t="str">
        <f aca="false">LEFT(F100,3)&amp;TEXT(RIGHT(F100,2)-1,"#00")</f>
        <v>TXA11</v>
      </c>
      <c r="G102" s="34" t="n">
        <v>38</v>
      </c>
      <c r="H102" s="35" t="n">
        <v>2</v>
      </c>
      <c r="I102" s="35" t="s">
        <v>99</v>
      </c>
      <c r="J102" s="36" t="n">
        <f aca="false">J100+1</f>
        <v>2</v>
      </c>
      <c r="K102" s="85" t="str">
        <f aca="true">"["&amp;INDIRECT(ADDRESS(ROW()-2*24-1,2))&amp;"/"&amp;INDIRECT(ADDRESS(ROW()-2*24-1,3))&amp;"/"&amp;INDIRECT(ADDRESS(ROW()-2*24-1,4))&amp;"/"&amp;INDIRECT(ADDRESS(ROW()-2*24-1,6))&amp;"]"</f>
        <v>[agogna/BNL712//RXA11]</v>
      </c>
      <c r="L102" s="74" t="s">
        <v>124</v>
      </c>
    </row>
    <row r="103" customFormat="false" ht="14.4" hidden="false" customHeight="false" outlineLevel="0" collapsed="false">
      <c r="B103" s="73" t="s">
        <v>100</v>
      </c>
      <c r="C103" s="73" t="s">
        <v>46</v>
      </c>
      <c r="D103" s="73" t="n">
        <v>50</v>
      </c>
      <c r="E103" s="73"/>
      <c r="F103" s="73" t="str">
        <f aca="false">LEFT(F101,3)&amp;TEXT(RIGHT(F101,2)-1,"#00")</f>
        <v>RXA10</v>
      </c>
      <c r="G103" s="34" t="n">
        <v>38</v>
      </c>
      <c r="H103" s="35" t="n">
        <v>2</v>
      </c>
      <c r="I103" s="35" t="s">
        <v>99</v>
      </c>
      <c r="J103" s="36" t="n">
        <f aca="false">J101+1</f>
        <v>3</v>
      </c>
      <c r="K103" s="86" t="str">
        <f aca="true">"["&amp;INDIRECT(ADDRESS(ROW()-2*24+1,2))&amp;"/"&amp;INDIRECT(ADDRESS(ROW()-2*24+1,3))&amp;"/"&amp;INDIRECT(ADDRESS(ROW()-2*24+1,4))&amp;"/"&amp;INDIRECT(ADDRESS(ROW()-2*24+1,6))&amp;"]"</f>
        <v>[agogna/BNL712//TXA10]</v>
      </c>
      <c r="L103" s="74" t="s">
        <v>124</v>
      </c>
    </row>
    <row r="104" customFormat="false" ht="14.4" hidden="false" customHeight="false" outlineLevel="0" collapsed="false">
      <c r="B104" s="73" t="s">
        <v>100</v>
      </c>
      <c r="C104" s="73" t="s">
        <v>46</v>
      </c>
      <c r="D104" s="73" t="n">
        <v>50</v>
      </c>
      <c r="E104" s="73"/>
      <c r="F104" s="73" t="str">
        <f aca="false">LEFT(F102,3)&amp;TEXT(RIGHT(F102,2)-1,"#00")</f>
        <v>TXA10</v>
      </c>
      <c r="G104" s="34" t="n">
        <v>38</v>
      </c>
      <c r="H104" s="35" t="n">
        <v>2</v>
      </c>
      <c r="I104" s="35" t="s">
        <v>99</v>
      </c>
      <c r="J104" s="36" t="n">
        <f aca="false">J102+1</f>
        <v>3</v>
      </c>
      <c r="K104" s="86" t="str">
        <f aca="true">"["&amp;INDIRECT(ADDRESS(ROW()-2*24-1,2))&amp;"/"&amp;INDIRECT(ADDRESS(ROW()-2*24-1,3))&amp;"/"&amp;INDIRECT(ADDRESS(ROW()-2*24-1,4))&amp;"/"&amp;INDIRECT(ADDRESS(ROW()-2*24-1,6))&amp;"]"</f>
        <v>[agogna/BNL712//RXA10]</v>
      </c>
      <c r="L104" s="74" t="s">
        <v>124</v>
      </c>
    </row>
    <row r="105" customFormat="false" ht="14.4" hidden="false" customHeight="false" outlineLevel="0" collapsed="false">
      <c r="B105" s="73" t="s">
        <v>100</v>
      </c>
      <c r="C105" s="73" t="s">
        <v>46</v>
      </c>
      <c r="D105" s="73" t="n">
        <v>50</v>
      </c>
      <c r="E105" s="73"/>
      <c r="F105" s="73" t="str">
        <f aca="false">LEFT(F103,3)&amp;TEXT(RIGHT(F103,2)-1,"#00")</f>
        <v>RXA09</v>
      </c>
      <c r="G105" s="34" t="n">
        <v>38</v>
      </c>
      <c r="H105" s="35" t="n">
        <v>2</v>
      </c>
      <c r="I105" s="35" t="s">
        <v>99</v>
      </c>
      <c r="J105" s="36" t="n">
        <f aca="false">J103+1</f>
        <v>4</v>
      </c>
      <c r="K105" s="87" t="str">
        <f aca="true">"["&amp;INDIRECT(ADDRESS(ROW()-2*24+1,2))&amp;"/"&amp;INDIRECT(ADDRESS(ROW()-2*24+1,3))&amp;"/"&amp;INDIRECT(ADDRESS(ROW()-2*24+1,4))&amp;"/"&amp;INDIRECT(ADDRESS(ROW()-2*24+1,6))&amp;"]"</f>
        <v>[agogna/BNL712//TXA09]</v>
      </c>
      <c r="L105" s="74" t="s">
        <v>124</v>
      </c>
    </row>
    <row r="106" customFormat="false" ht="14.4" hidden="false" customHeight="false" outlineLevel="0" collapsed="false">
      <c r="B106" s="73" t="s">
        <v>100</v>
      </c>
      <c r="C106" s="73" t="s">
        <v>46</v>
      </c>
      <c r="D106" s="73" t="n">
        <v>50</v>
      </c>
      <c r="E106" s="73"/>
      <c r="F106" s="73" t="str">
        <f aca="false">LEFT(F104,3)&amp;TEXT(RIGHT(F104,2)-1,"#00")</f>
        <v>TXA09</v>
      </c>
      <c r="G106" s="34" t="n">
        <v>38</v>
      </c>
      <c r="H106" s="35" t="n">
        <v>2</v>
      </c>
      <c r="I106" s="35" t="s">
        <v>99</v>
      </c>
      <c r="J106" s="36" t="n">
        <f aca="false">J104+1</f>
        <v>4</v>
      </c>
      <c r="K106" s="87" t="str">
        <f aca="true">"["&amp;INDIRECT(ADDRESS(ROW()-2*24-1,2))&amp;"/"&amp;INDIRECT(ADDRESS(ROW()-2*24-1,3))&amp;"/"&amp;INDIRECT(ADDRESS(ROW()-2*24-1,4))&amp;"/"&amp;INDIRECT(ADDRESS(ROW()-2*24-1,6))&amp;"]"</f>
        <v>[agogna/BNL712//RXA09]</v>
      </c>
      <c r="L106" s="74" t="s">
        <v>124</v>
      </c>
    </row>
    <row r="107" customFormat="false" ht="14.4" hidden="false" customHeight="false" outlineLevel="0" collapsed="false">
      <c r="B107" s="73" t="s">
        <v>100</v>
      </c>
      <c r="C107" s="73" t="s">
        <v>46</v>
      </c>
      <c r="D107" s="73" t="n">
        <v>50</v>
      </c>
      <c r="E107" s="73"/>
      <c r="F107" s="73" t="str">
        <f aca="false">LEFT(F105,3)&amp;TEXT(RIGHT(F105,2)-1,"#00")</f>
        <v>RXA08</v>
      </c>
      <c r="G107" s="34" t="n">
        <v>38</v>
      </c>
      <c r="H107" s="35" t="n">
        <v>2</v>
      </c>
      <c r="I107" s="35" t="s">
        <v>99</v>
      </c>
      <c r="J107" s="36" t="n">
        <f aca="false">J105+1</f>
        <v>5</v>
      </c>
      <c r="K107" s="88" t="str">
        <f aca="true">"["&amp;INDIRECT(ADDRESS(ROW()-2*24+1,2))&amp;"/"&amp;INDIRECT(ADDRESS(ROW()-2*24+1,3))&amp;"/"&amp;INDIRECT(ADDRESS(ROW()-2*24+1,4))&amp;"/"&amp;INDIRECT(ADDRESS(ROW()-2*24+1,6))&amp;"]"</f>
        <v>[agogna/BNL712//TXA08]</v>
      </c>
      <c r="L107" s="74" t="s">
        <v>124</v>
      </c>
    </row>
    <row r="108" customFormat="false" ht="14.4" hidden="false" customHeight="false" outlineLevel="0" collapsed="false">
      <c r="B108" s="73" t="s">
        <v>100</v>
      </c>
      <c r="C108" s="73" t="s">
        <v>46</v>
      </c>
      <c r="D108" s="73" t="n">
        <v>50</v>
      </c>
      <c r="E108" s="73"/>
      <c r="F108" s="73" t="str">
        <f aca="false">LEFT(F106,3)&amp;TEXT(RIGHT(F106,2)-1,"#00")</f>
        <v>TXA08</v>
      </c>
      <c r="G108" s="34" t="n">
        <v>38</v>
      </c>
      <c r="H108" s="35" t="n">
        <v>2</v>
      </c>
      <c r="I108" s="35" t="s">
        <v>99</v>
      </c>
      <c r="J108" s="36" t="n">
        <f aca="false">J106+1</f>
        <v>5</v>
      </c>
      <c r="K108" s="88" t="str">
        <f aca="true">"["&amp;INDIRECT(ADDRESS(ROW()-2*24-1,2))&amp;"/"&amp;INDIRECT(ADDRESS(ROW()-2*24-1,3))&amp;"/"&amp;INDIRECT(ADDRESS(ROW()-2*24-1,4))&amp;"/"&amp;INDIRECT(ADDRESS(ROW()-2*24-1,6))&amp;"]"</f>
        <v>[agogna/BNL712//RXA08]</v>
      </c>
      <c r="L108" s="74" t="s">
        <v>124</v>
      </c>
    </row>
    <row r="109" customFormat="false" ht="14.4" hidden="false" customHeight="false" outlineLevel="0" collapsed="false">
      <c r="B109" s="73" t="s">
        <v>100</v>
      </c>
      <c r="C109" s="73" t="s">
        <v>46</v>
      </c>
      <c r="D109" s="73" t="n">
        <v>50</v>
      </c>
      <c r="E109" s="73"/>
      <c r="F109" s="73" t="str">
        <f aca="false">LEFT(F107,3)&amp;TEXT(RIGHT(F107,2)-1,"#00")</f>
        <v>RXA07</v>
      </c>
      <c r="G109" s="34" t="n">
        <v>38</v>
      </c>
      <c r="H109" s="35" t="n">
        <v>2</v>
      </c>
      <c r="I109" s="35" t="s">
        <v>99</v>
      </c>
      <c r="J109" s="36" t="n">
        <f aca="false">J107+1</f>
        <v>6</v>
      </c>
      <c r="K109" s="85" t="str">
        <f aca="true">"["&amp;INDIRECT(ADDRESS(ROW()-2*24+1,2))&amp;"/"&amp;INDIRECT(ADDRESS(ROW()-2*24+1,3))&amp;"/"&amp;INDIRECT(ADDRESS(ROW()-2*24+1,4))&amp;"/"&amp;INDIRECT(ADDRESS(ROW()-2*24+1,6))&amp;"]"</f>
        <v>[agogna/BNL712//TXA07]</v>
      </c>
      <c r="L109" s="74" t="s">
        <v>124</v>
      </c>
    </row>
    <row r="110" customFormat="false" ht="14.4" hidden="false" customHeight="false" outlineLevel="0" collapsed="false">
      <c r="B110" s="73" t="s">
        <v>100</v>
      </c>
      <c r="C110" s="73" t="s">
        <v>46</v>
      </c>
      <c r="D110" s="73" t="n">
        <v>50</v>
      </c>
      <c r="E110" s="73"/>
      <c r="F110" s="73" t="str">
        <f aca="false">LEFT(F108,3)&amp;TEXT(RIGHT(F108,2)-1,"#00")</f>
        <v>TXA07</v>
      </c>
      <c r="G110" s="34" t="n">
        <v>38</v>
      </c>
      <c r="H110" s="35" t="n">
        <v>2</v>
      </c>
      <c r="I110" s="35" t="s">
        <v>99</v>
      </c>
      <c r="J110" s="36" t="n">
        <f aca="false">J108+1</f>
        <v>6</v>
      </c>
      <c r="K110" s="85" t="str">
        <f aca="true">"["&amp;INDIRECT(ADDRESS(ROW()-2*24-1,2))&amp;"/"&amp;INDIRECT(ADDRESS(ROW()-2*24-1,3))&amp;"/"&amp;INDIRECT(ADDRESS(ROW()-2*24-1,4))&amp;"/"&amp;INDIRECT(ADDRESS(ROW()-2*24-1,6))&amp;"]"</f>
        <v>[agogna/BNL712//RXA07]</v>
      </c>
      <c r="L110" s="74" t="s">
        <v>124</v>
      </c>
    </row>
    <row r="111" customFormat="false" ht="14.4" hidden="false" customHeight="false" outlineLevel="0" collapsed="false">
      <c r="B111" s="73" t="s">
        <v>100</v>
      </c>
      <c r="C111" s="73" t="s">
        <v>46</v>
      </c>
      <c r="D111" s="73" t="n">
        <v>50</v>
      </c>
      <c r="E111" s="73"/>
      <c r="F111" s="73" t="str">
        <f aca="false">LEFT(F109,3)&amp;TEXT(RIGHT(F109,2)-1,"#00")</f>
        <v>RXA06</v>
      </c>
      <c r="G111" s="34" t="n">
        <v>38</v>
      </c>
      <c r="H111" s="35" t="n">
        <v>2</v>
      </c>
      <c r="I111" s="35" t="s">
        <v>99</v>
      </c>
      <c r="J111" s="36" t="n">
        <f aca="false">J109+1</f>
        <v>7</v>
      </c>
      <c r="K111" s="84" t="str">
        <f aca="true">"["&amp;INDIRECT(ADDRESS(ROW()-2*24+1,2))&amp;"/"&amp;INDIRECT(ADDRESS(ROW()-2*24+1,3))&amp;"/"&amp;INDIRECT(ADDRESS(ROW()-2*24+1,4))&amp;"/"&amp;INDIRECT(ADDRESS(ROW()-2*24+1,6))&amp;"]"</f>
        <v>[agogna/BNL712//TXA06]</v>
      </c>
      <c r="L111" s="74" t="s">
        <v>124</v>
      </c>
    </row>
    <row r="112" customFormat="false" ht="14.4" hidden="false" customHeight="false" outlineLevel="0" collapsed="false">
      <c r="B112" s="73" t="s">
        <v>100</v>
      </c>
      <c r="C112" s="73" t="s">
        <v>46</v>
      </c>
      <c r="D112" s="73" t="n">
        <v>50</v>
      </c>
      <c r="E112" s="73"/>
      <c r="F112" s="73" t="str">
        <f aca="false">LEFT(F110,3)&amp;TEXT(RIGHT(F110,2)-1,"#00")</f>
        <v>TXA06</v>
      </c>
      <c r="G112" s="34" t="n">
        <v>38</v>
      </c>
      <c r="H112" s="35" t="n">
        <v>2</v>
      </c>
      <c r="I112" s="35" t="s">
        <v>99</v>
      </c>
      <c r="J112" s="36" t="n">
        <f aca="false">J110+1</f>
        <v>7</v>
      </c>
      <c r="K112" s="84" t="str">
        <f aca="true">"["&amp;INDIRECT(ADDRESS(ROW()-2*24-1,2))&amp;"/"&amp;INDIRECT(ADDRESS(ROW()-2*24-1,3))&amp;"/"&amp;INDIRECT(ADDRESS(ROW()-2*24-1,4))&amp;"/"&amp;INDIRECT(ADDRESS(ROW()-2*24-1,6))&amp;"]"</f>
        <v>[agogna/BNL712//RXA06]</v>
      </c>
      <c r="L112" s="74" t="s">
        <v>124</v>
      </c>
    </row>
    <row r="113" customFormat="false" ht="14.4" hidden="false" customHeight="false" outlineLevel="0" collapsed="false">
      <c r="B113" s="73" t="s">
        <v>100</v>
      </c>
      <c r="C113" s="73" t="s">
        <v>46</v>
      </c>
      <c r="D113" s="73" t="n">
        <v>50</v>
      </c>
      <c r="E113" s="73"/>
      <c r="F113" s="73" t="str">
        <f aca="false">LEFT(F111,3)&amp;TEXT(RIGHT(F111,2)-1,"#00")</f>
        <v>RXA05</v>
      </c>
      <c r="G113" s="34" t="n">
        <v>38</v>
      </c>
      <c r="H113" s="35" t="n">
        <v>2</v>
      </c>
      <c r="I113" s="35" t="s">
        <v>99</v>
      </c>
      <c r="J113" s="36" t="n">
        <f aca="false">J111+1</f>
        <v>8</v>
      </c>
      <c r="K113" s="85" t="str">
        <f aca="true">"["&amp;INDIRECT(ADDRESS(ROW()-2*24+1,2))&amp;"/"&amp;INDIRECT(ADDRESS(ROW()-2*24+1,3))&amp;"/"&amp;INDIRECT(ADDRESS(ROW()-2*24+1,4))&amp;"/"&amp;INDIRECT(ADDRESS(ROW()-2*24+1,6))&amp;"]"</f>
        <v>[agogna/BNL712//TXA05]</v>
      </c>
      <c r="L113" s="74" t="s">
        <v>124</v>
      </c>
    </row>
    <row r="114" customFormat="false" ht="14.4" hidden="false" customHeight="false" outlineLevel="0" collapsed="false">
      <c r="B114" s="73" t="s">
        <v>100</v>
      </c>
      <c r="C114" s="73" t="s">
        <v>46</v>
      </c>
      <c r="D114" s="73" t="n">
        <v>50</v>
      </c>
      <c r="E114" s="73"/>
      <c r="F114" s="73" t="str">
        <f aca="false">LEFT(F112,3)&amp;TEXT(RIGHT(F112,2)-1,"#00")</f>
        <v>TXA05</v>
      </c>
      <c r="G114" s="34" t="n">
        <v>38</v>
      </c>
      <c r="H114" s="35" t="n">
        <v>2</v>
      </c>
      <c r="I114" s="35" t="s">
        <v>99</v>
      </c>
      <c r="J114" s="36" t="n">
        <f aca="false">J112+1</f>
        <v>8</v>
      </c>
      <c r="K114" s="85" t="str">
        <f aca="true">"["&amp;INDIRECT(ADDRESS(ROW()-2*24-1,2))&amp;"/"&amp;INDIRECT(ADDRESS(ROW()-2*24-1,3))&amp;"/"&amp;INDIRECT(ADDRESS(ROW()-2*24-1,4))&amp;"/"&amp;INDIRECT(ADDRESS(ROW()-2*24-1,6))&amp;"]"</f>
        <v>[agogna/BNL712//RXA05]</v>
      </c>
      <c r="L114" s="74" t="s">
        <v>124</v>
      </c>
    </row>
    <row r="115" customFormat="false" ht="14.4" hidden="false" customHeight="false" outlineLevel="0" collapsed="false">
      <c r="B115" s="73" t="s">
        <v>100</v>
      </c>
      <c r="C115" s="73" t="s">
        <v>46</v>
      </c>
      <c r="D115" s="73" t="n">
        <v>50</v>
      </c>
      <c r="E115" s="73"/>
      <c r="F115" s="73" t="str">
        <f aca="false">LEFT(F113,3)&amp;TEXT(RIGHT(F113,2)-1,"#00")</f>
        <v>RXA04</v>
      </c>
      <c r="G115" s="34" t="n">
        <v>38</v>
      </c>
      <c r="H115" s="35" t="n">
        <v>2</v>
      </c>
      <c r="I115" s="35" t="s">
        <v>99</v>
      </c>
      <c r="J115" s="36" t="n">
        <f aca="false">J113+1</f>
        <v>9</v>
      </c>
      <c r="K115" s="86" t="str">
        <f aca="true">"["&amp;INDIRECT(ADDRESS(ROW()-2*24+1,2))&amp;"/"&amp;INDIRECT(ADDRESS(ROW()-2*24+1,3))&amp;"/"&amp;INDIRECT(ADDRESS(ROW()-2*24+1,4))&amp;"/"&amp;INDIRECT(ADDRESS(ROW()-2*24+1,6))&amp;"]"</f>
        <v>[agogna/BNL712//TXA04]</v>
      </c>
      <c r="L115" s="74" t="s">
        <v>124</v>
      </c>
    </row>
    <row r="116" customFormat="false" ht="14.4" hidden="false" customHeight="false" outlineLevel="0" collapsed="false">
      <c r="B116" s="73" t="s">
        <v>100</v>
      </c>
      <c r="C116" s="73" t="s">
        <v>46</v>
      </c>
      <c r="D116" s="73" t="n">
        <v>50</v>
      </c>
      <c r="E116" s="73"/>
      <c r="F116" s="73" t="str">
        <f aca="false">LEFT(F114,3)&amp;TEXT(RIGHT(F114,2)-1,"#00")</f>
        <v>TXA04</v>
      </c>
      <c r="G116" s="34" t="n">
        <v>38</v>
      </c>
      <c r="H116" s="35" t="n">
        <v>2</v>
      </c>
      <c r="I116" s="35" t="s">
        <v>99</v>
      </c>
      <c r="J116" s="36" t="n">
        <f aca="false">J114+1</f>
        <v>9</v>
      </c>
      <c r="K116" s="86" t="str">
        <f aca="true">"["&amp;INDIRECT(ADDRESS(ROW()-2*24-1,2))&amp;"/"&amp;INDIRECT(ADDRESS(ROW()-2*24-1,3))&amp;"/"&amp;INDIRECT(ADDRESS(ROW()-2*24-1,4))&amp;"/"&amp;INDIRECT(ADDRESS(ROW()-2*24-1,6))&amp;"]"</f>
        <v>[agogna/BNL712//RXA04]</v>
      </c>
      <c r="L116" s="74" t="s">
        <v>124</v>
      </c>
    </row>
    <row r="117" customFormat="false" ht="14.4" hidden="false" customHeight="false" outlineLevel="0" collapsed="false">
      <c r="B117" s="73" t="s">
        <v>100</v>
      </c>
      <c r="C117" s="73" t="s">
        <v>46</v>
      </c>
      <c r="D117" s="73" t="n">
        <v>50</v>
      </c>
      <c r="E117" s="73"/>
      <c r="F117" s="73" t="str">
        <f aca="false">LEFT(F115,3)&amp;TEXT(RIGHT(F115,2)-1,"#00")</f>
        <v>RXA03</v>
      </c>
      <c r="G117" s="34" t="n">
        <v>38</v>
      </c>
      <c r="H117" s="35" t="n">
        <v>2</v>
      </c>
      <c r="I117" s="35" t="s">
        <v>99</v>
      </c>
      <c r="J117" s="36" t="n">
        <f aca="false">J115+1</f>
        <v>10</v>
      </c>
      <c r="K117" s="87" t="str">
        <f aca="true">"["&amp;INDIRECT(ADDRESS(ROW()-2*24+1,2))&amp;"/"&amp;INDIRECT(ADDRESS(ROW()-2*24+1,3))&amp;"/"&amp;INDIRECT(ADDRESS(ROW()-2*24+1,4))&amp;"/"&amp;INDIRECT(ADDRESS(ROW()-2*24+1,6))&amp;"]"</f>
        <v>[agogna/BNL712//TXA03]</v>
      </c>
      <c r="L117" s="74" t="s">
        <v>124</v>
      </c>
    </row>
    <row r="118" customFormat="false" ht="14.4" hidden="false" customHeight="false" outlineLevel="0" collapsed="false">
      <c r="B118" s="73" t="s">
        <v>100</v>
      </c>
      <c r="C118" s="73" t="s">
        <v>46</v>
      </c>
      <c r="D118" s="73" t="n">
        <v>50</v>
      </c>
      <c r="E118" s="73"/>
      <c r="F118" s="73" t="str">
        <f aca="false">LEFT(F116,3)&amp;TEXT(RIGHT(F116,2)-1,"#00")</f>
        <v>TXA03</v>
      </c>
      <c r="G118" s="34" t="n">
        <v>38</v>
      </c>
      <c r="H118" s="35" t="n">
        <v>2</v>
      </c>
      <c r="I118" s="35" t="s">
        <v>99</v>
      </c>
      <c r="J118" s="36" t="n">
        <f aca="false">J116+1</f>
        <v>10</v>
      </c>
      <c r="K118" s="87" t="str">
        <f aca="true">"["&amp;INDIRECT(ADDRESS(ROW()-2*24-1,2))&amp;"/"&amp;INDIRECT(ADDRESS(ROW()-2*24-1,3))&amp;"/"&amp;INDIRECT(ADDRESS(ROW()-2*24-1,4))&amp;"/"&amp;INDIRECT(ADDRESS(ROW()-2*24-1,6))&amp;"]"</f>
        <v>[agogna/BNL712//RXA03]</v>
      </c>
      <c r="L118" s="74" t="s">
        <v>124</v>
      </c>
    </row>
    <row r="119" customFormat="false" ht="14.4" hidden="false" customHeight="false" outlineLevel="0" collapsed="false">
      <c r="B119" s="73" t="s">
        <v>100</v>
      </c>
      <c r="C119" s="73" t="s">
        <v>46</v>
      </c>
      <c r="D119" s="73" t="n">
        <v>50</v>
      </c>
      <c r="E119" s="73"/>
      <c r="F119" s="73" t="str">
        <f aca="false">LEFT(F117,3)&amp;TEXT(RIGHT(F117,2)-1,"#00")</f>
        <v>RXA02</v>
      </c>
      <c r="G119" s="34" t="n">
        <v>38</v>
      </c>
      <c r="H119" s="35" t="n">
        <v>2</v>
      </c>
      <c r="I119" s="35" t="s">
        <v>99</v>
      </c>
      <c r="J119" s="36" t="n">
        <f aca="false">J117+1</f>
        <v>11</v>
      </c>
      <c r="K119" s="88" t="str">
        <f aca="true">"["&amp;INDIRECT(ADDRESS(ROW()-2*24+1,2))&amp;"/"&amp;INDIRECT(ADDRESS(ROW()-2*24+1,3))&amp;"/"&amp;INDIRECT(ADDRESS(ROW()-2*24+1,4))&amp;"/"&amp;INDIRECT(ADDRESS(ROW()-2*24+1,6))&amp;"]"</f>
        <v>[agogna/BNL712//TXA02]</v>
      </c>
      <c r="L119" s="74" t="s">
        <v>124</v>
      </c>
    </row>
    <row r="120" customFormat="false" ht="14.4" hidden="false" customHeight="false" outlineLevel="0" collapsed="false">
      <c r="B120" s="73" t="s">
        <v>100</v>
      </c>
      <c r="C120" s="73" t="s">
        <v>46</v>
      </c>
      <c r="D120" s="73" t="n">
        <v>50</v>
      </c>
      <c r="E120" s="73"/>
      <c r="F120" s="73" t="str">
        <f aca="false">LEFT(F118,3)&amp;TEXT(RIGHT(F118,2)-1,"#00")</f>
        <v>TXA02</v>
      </c>
      <c r="G120" s="34" t="n">
        <v>38</v>
      </c>
      <c r="H120" s="35" t="n">
        <v>2</v>
      </c>
      <c r="I120" s="35" t="s">
        <v>99</v>
      </c>
      <c r="J120" s="36" t="n">
        <f aca="false">J118+1</f>
        <v>11</v>
      </c>
      <c r="K120" s="88" t="str">
        <f aca="true">"["&amp;INDIRECT(ADDRESS(ROW()-2*24-1,2))&amp;"/"&amp;INDIRECT(ADDRESS(ROW()-2*24-1,3))&amp;"/"&amp;INDIRECT(ADDRESS(ROW()-2*24-1,4))&amp;"/"&amp;INDIRECT(ADDRESS(ROW()-2*24-1,6))&amp;"]"</f>
        <v>[agogna/BNL712//RXA02]</v>
      </c>
      <c r="L120" s="74" t="s">
        <v>124</v>
      </c>
    </row>
    <row r="121" customFormat="false" ht="14.4" hidden="false" customHeight="false" outlineLevel="0" collapsed="false">
      <c r="B121" s="73" t="s">
        <v>100</v>
      </c>
      <c r="C121" s="73" t="s">
        <v>46</v>
      </c>
      <c r="D121" s="73" t="n">
        <v>50</v>
      </c>
      <c r="E121" s="73"/>
      <c r="F121" s="73" t="str">
        <f aca="false">LEFT(F119,3)&amp;TEXT(RIGHT(F119,2)-1,"#00")</f>
        <v>RXA01</v>
      </c>
      <c r="G121" s="34" t="n">
        <v>38</v>
      </c>
      <c r="H121" s="35" t="n">
        <v>2</v>
      </c>
      <c r="I121" s="35" t="s">
        <v>99</v>
      </c>
      <c r="J121" s="36" t="n">
        <f aca="false">J119+1</f>
        <v>12</v>
      </c>
      <c r="K121" s="85" t="str">
        <f aca="true">"["&amp;INDIRECT(ADDRESS(ROW()-2*24+1,2))&amp;"/"&amp;INDIRECT(ADDRESS(ROW()-2*24+1,3))&amp;"/"&amp;INDIRECT(ADDRESS(ROW()-2*24+1,4))&amp;"/"&amp;INDIRECT(ADDRESS(ROW()-2*24+1,6))&amp;"]"</f>
        <v>[agogna/BNL712//TXA01]</v>
      </c>
      <c r="L121" s="74" t="s">
        <v>124</v>
      </c>
    </row>
    <row r="122" customFormat="false" ht="14.7" hidden="false" customHeight="false" outlineLevel="0" collapsed="false">
      <c r="B122" s="75" t="s">
        <v>100</v>
      </c>
      <c r="C122" s="75" t="s">
        <v>46</v>
      </c>
      <c r="D122" s="75" t="n">
        <v>50</v>
      </c>
      <c r="E122" s="75"/>
      <c r="F122" s="75" t="str">
        <f aca="false">LEFT(F120,3)&amp;TEXT(RIGHT(F120,2)-1,"#00")</f>
        <v>TXA01</v>
      </c>
      <c r="G122" s="70" t="n">
        <v>38</v>
      </c>
      <c r="H122" s="48" t="n">
        <v>2</v>
      </c>
      <c r="I122" s="48" t="s">
        <v>99</v>
      </c>
      <c r="J122" s="49" t="n">
        <f aca="false">J120+1</f>
        <v>12</v>
      </c>
      <c r="K122" s="89" t="str">
        <f aca="true">"["&amp;INDIRECT(ADDRESS(ROW()-2*24-1,2))&amp;"/"&amp;INDIRECT(ADDRESS(ROW()-2*24-1,3))&amp;"/"&amp;INDIRECT(ADDRESS(ROW()-2*24-1,4))&amp;"/"&amp;INDIRECT(ADDRESS(ROW()-2*24-1,6))&amp;"]"</f>
        <v>[agogna/BNL712//RXA01]</v>
      </c>
      <c r="L122" s="76" t="s">
        <v>124</v>
      </c>
    </row>
    <row r="123" customFormat="false" ht="14.7" hidden="false" customHeight="false" outlineLevel="0" collapsed="false">
      <c r="B123" s="77" t="s">
        <v>100</v>
      </c>
      <c r="C123" s="77" t="s">
        <v>46</v>
      </c>
      <c r="D123" s="77" t="n">
        <v>50</v>
      </c>
      <c r="E123" s="77"/>
      <c r="F123" s="77" t="s">
        <v>2</v>
      </c>
      <c r="G123" s="29" t="n">
        <v>38</v>
      </c>
      <c r="H123" s="30" t="n">
        <v>2</v>
      </c>
      <c r="I123" s="30" t="s">
        <v>99</v>
      </c>
      <c r="J123" s="31" t="n">
        <f aca="false">J121+1</f>
        <v>13</v>
      </c>
      <c r="K123" s="74"/>
      <c r="L123" s="74"/>
    </row>
    <row r="124" customFormat="false" ht="14.4" hidden="false" customHeight="false" outlineLevel="0" collapsed="false">
      <c r="B124" s="78" t="s">
        <v>100</v>
      </c>
      <c r="C124" s="78" t="s">
        <v>46</v>
      </c>
      <c r="D124" s="78" t="n">
        <v>50</v>
      </c>
      <c r="E124" s="78"/>
      <c r="F124" s="78" t="str">
        <f aca="false">SUBSTITUTE(F123,"RX", "TX")</f>
        <v>TXD12</v>
      </c>
      <c r="G124" s="34" t="n">
        <v>38</v>
      </c>
      <c r="H124" s="35" t="n">
        <v>2</v>
      </c>
      <c r="I124" s="35" t="s">
        <v>99</v>
      </c>
      <c r="J124" s="36" t="n">
        <f aca="false">J122+1</f>
        <v>13</v>
      </c>
      <c r="K124" s="37"/>
      <c r="L124" s="37"/>
    </row>
    <row r="125" customFormat="false" ht="14.4" hidden="false" customHeight="false" outlineLevel="0" collapsed="false">
      <c r="B125" s="78" t="s">
        <v>100</v>
      </c>
      <c r="C125" s="78" t="s">
        <v>46</v>
      </c>
      <c r="D125" s="78" t="n">
        <v>50</v>
      </c>
      <c r="E125" s="78"/>
      <c r="F125" s="78" t="str">
        <f aca="false">LEFT(F123,3)&amp;TEXT(RIGHT(F123,2)-1,"#00")</f>
        <v>RXD11</v>
      </c>
      <c r="G125" s="34" t="n">
        <v>38</v>
      </c>
      <c r="H125" s="35" t="n">
        <v>2</v>
      </c>
      <c r="I125" s="35" t="s">
        <v>99</v>
      </c>
      <c r="J125" s="36" t="n">
        <f aca="false">J123+1</f>
        <v>14</v>
      </c>
      <c r="K125" s="37"/>
      <c r="L125" s="37"/>
    </row>
    <row r="126" customFormat="false" ht="14.4" hidden="false" customHeight="false" outlineLevel="0" collapsed="false">
      <c r="B126" s="78" t="s">
        <v>100</v>
      </c>
      <c r="C126" s="78" t="s">
        <v>46</v>
      </c>
      <c r="D126" s="78" t="n">
        <v>50</v>
      </c>
      <c r="E126" s="78"/>
      <c r="F126" s="78" t="str">
        <f aca="false">LEFT(F124,3)&amp;TEXT(RIGHT(F124,2)-1,"#00")</f>
        <v>TXD11</v>
      </c>
      <c r="G126" s="34" t="n">
        <v>38</v>
      </c>
      <c r="H126" s="35" t="n">
        <v>2</v>
      </c>
      <c r="I126" s="35" t="s">
        <v>99</v>
      </c>
      <c r="J126" s="36" t="n">
        <f aca="false">J124+1</f>
        <v>14</v>
      </c>
      <c r="K126" s="37"/>
      <c r="L126" s="37"/>
    </row>
    <row r="127" customFormat="false" ht="14.4" hidden="false" customHeight="false" outlineLevel="0" collapsed="false">
      <c r="B127" s="78" t="s">
        <v>100</v>
      </c>
      <c r="C127" s="78" t="s">
        <v>46</v>
      </c>
      <c r="D127" s="78" t="n">
        <v>50</v>
      </c>
      <c r="E127" s="78"/>
      <c r="F127" s="78" t="str">
        <f aca="false">LEFT(F125,3)&amp;TEXT(RIGHT(F125,2)-1,"#00")</f>
        <v>RXD10</v>
      </c>
      <c r="G127" s="34" t="n">
        <v>38</v>
      </c>
      <c r="H127" s="35" t="n">
        <v>2</v>
      </c>
      <c r="I127" s="35" t="s">
        <v>99</v>
      </c>
      <c r="J127" s="36" t="n">
        <f aca="false">J125+1</f>
        <v>15</v>
      </c>
      <c r="K127" s="38"/>
      <c r="L127" s="38"/>
    </row>
    <row r="128" customFormat="false" ht="14.4" hidden="false" customHeight="false" outlineLevel="0" collapsed="false">
      <c r="B128" s="78" t="s">
        <v>100</v>
      </c>
      <c r="C128" s="78" t="s">
        <v>46</v>
      </c>
      <c r="D128" s="78" t="n">
        <v>50</v>
      </c>
      <c r="E128" s="78"/>
      <c r="F128" s="78" t="str">
        <f aca="false">LEFT(F126,3)&amp;TEXT(RIGHT(F126,2)-1,"#00")</f>
        <v>TXD10</v>
      </c>
      <c r="G128" s="34" t="n">
        <v>38</v>
      </c>
      <c r="H128" s="35" t="n">
        <v>2</v>
      </c>
      <c r="I128" s="35" t="s">
        <v>99</v>
      </c>
      <c r="J128" s="36" t="n">
        <f aca="false">J126+1</f>
        <v>15</v>
      </c>
      <c r="K128" s="38"/>
      <c r="L128" s="38"/>
    </row>
    <row r="129" customFormat="false" ht="14.4" hidden="false" customHeight="false" outlineLevel="0" collapsed="false">
      <c r="B129" s="78" t="s">
        <v>100</v>
      </c>
      <c r="C129" s="78" t="s">
        <v>46</v>
      </c>
      <c r="D129" s="78" t="n">
        <v>50</v>
      </c>
      <c r="E129" s="78"/>
      <c r="F129" s="78" t="str">
        <f aca="false">LEFT(F127,3)&amp;TEXT(RIGHT(F127,2)-1,"#00")</f>
        <v>RXD09</v>
      </c>
      <c r="G129" s="34" t="n">
        <v>38</v>
      </c>
      <c r="H129" s="35" t="n">
        <v>2</v>
      </c>
      <c r="I129" s="35" t="s">
        <v>99</v>
      </c>
      <c r="J129" s="36" t="n">
        <f aca="false">J127+1</f>
        <v>16</v>
      </c>
      <c r="K129" s="38"/>
      <c r="L129" s="38"/>
    </row>
    <row r="130" customFormat="false" ht="14.4" hidden="false" customHeight="false" outlineLevel="0" collapsed="false">
      <c r="B130" s="78" t="s">
        <v>100</v>
      </c>
      <c r="C130" s="78" t="s">
        <v>46</v>
      </c>
      <c r="D130" s="78" t="n">
        <v>50</v>
      </c>
      <c r="E130" s="78"/>
      <c r="F130" s="78" t="str">
        <f aca="false">LEFT(F128,3)&amp;TEXT(RIGHT(F128,2)-1,"#00")</f>
        <v>TXD09</v>
      </c>
      <c r="G130" s="34" t="n">
        <v>38</v>
      </c>
      <c r="H130" s="35" t="n">
        <v>2</v>
      </c>
      <c r="I130" s="35" t="s">
        <v>99</v>
      </c>
      <c r="J130" s="36" t="n">
        <f aca="false">J128+1</f>
        <v>16</v>
      </c>
      <c r="K130" s="38"/>
      <c r="L130" s="38"/>
    </row>
    <row r="131" customFormat="false" ht="14.4" hidden="false" customHeight="false" outlineLevel="0" collapsed="false">
      <c r="B131" s="78" t="s">
        <v>100</v>
      </c>
      <c r="C131" s="78" t="s">
        <v>46</v>
      </c>
      <c r="D131" s="78" t="n">
        <v>50</v>
      </c>
      <c r="E131" s="78"/>
      <c r="F131" s="78" t="str">
        <f aca="false">LEFT(F129,3)&amp;TEXT(RIGHT(F129,2)-1,"#00")</f>
        <v>RXD08</v>
      </c>
      <c r="G131" s="34" t="n">
        <v>38</v>
      </c>
      <c r="H131" s="35" t="n">
        <v>2</v>
      </c>
      <c r="I131" s="35" t="s">
        <v>99</v>
      </c>
      <c r="J131" s="36" t="n">
        <f aca="false">J129+1</f>
        <v>17</v>
      </c>
      <c r="K131" s="38"/>
      <c r="L131" s="38"/>
    </row>
    <row r="132" customFormat="false" ht="14.4" hidden="false" customHeight="false" outlineLevel="0" collapsed="false">
      <c r="B132" s="78" t="s">
        <v>100</v>
      </c>
      <c r="C132" s="78" t="s">
        <v>46</v>
      </c>
      <c r="D132" s="78" t="n">
        <v>50</v>
      </c>
      <c r="E132" s="78"/>
      <c r="F132" s="78" t="str">
        <f aca="false">LEFT(F130,3)&amp;TEXT(RIGHT(F130,2)-1,"#00")</f>
        <v>TXD08</v>
      </c>
      <c r="G132" s="34" t="n">
        <v>38</v>
      </c>
      <c r="H132" s="35" t="n">
        <v>2</v>
      </c>
      <c r="I132" s="35" t="s">
        <v>99</v>
      </c>
      <c r="J132" s="36" t="n">
        <f aca="false">J130+1</f>
        <v>17</v>
      </c>
      <c r="K132" s="38"/>
      <c r="L132" s="38"/>
    </row>
    <row r="133" customFormat="false" ht="14.4" hidden="false" customHeight="false" outlineLevel="0" collapsed="false">
      <c r="B133" s="78" t="s">
        <v>100</v>
      </c>
      <c r="C133" s="78" t="s">
        <v>46</v>
      </c>
      <c r="D133" s="78" t="n">
        <v>50</v>
      </c>
      <c r="E133" s="78"/>
      <c r="F133" s="78" t="str">
        <f aca="false">LEFT(F131,3)&amp;TEXT(RIGHT(F131,2)-1,"#00")</f>
        <v>RXD07</v>
      </c>
      <c r="G133" s="34" t="n">
        <v>38</v>
      </c>
      <c r="H133" s="35" t="n">
        <v>2</v>
      </c>
      <c r="I133" s="35" t="s">
        <v>99</v>
      </c>
      <c r="J133" s="36" t="n">
        <f aca="false">J131+1</f>
        <v>18</v>
      </c>
      <c r="K133" s="38"/>
      <c r="L133" s="38"/>
    </row>
    <row r="134" customFormat="false" ht="14.4" hidden="false" customHeight="false" outlineLevel="0" collapsed="false">
      <c r="B134" s="78" t="s">
        <v>100</v>
      </c>
      <c r="C134" s="78" t="s">
        <v>46</v>
      </c>
      <c r="D134" s="78" t="n">
        <v>50</v>
      </c>
      <c r="E134" s="78"/>
      <c r="F134" s="78" t="str">
        <f aca="false">LEFT(F132,3)&amp;TEXT(RIGHT(F132,2)-1,"#00")</f>
        <v>TXD07</v>
      </c>
      <c r="G134" s="34" t="n">
        <v>38</v>
      </c>
      <c r="H134" s="35" t="n">
        <v>2</v>
      </c>
      <c r="I134" s="35" t="s">
        <v>99</v>
      </c>
      <c r="J134" s="36" t="n">
        <f aca="false">J132+1</f>
        <v>18</v>
      </c>
      <c r="K134" s="38"/>
      <c r="L134" s="38"/>
    </row>
    <row r="135" customFormat="false" ht="14.4" hidden="false" customHeight="false" outlineLevel="0" collapsed="false">
      <c r="B135" s="78" t="s">
        <v>100</v>
      </c>
      <c r="C135" s="78" t="s">
        <v>46</v>
      </c>
      <c r="D135" s="78" t="n">
        <v>50</v>
      </c>
      <c r="E135" s="78"/>
      <c r="F135" s="78" t="str">
        <f aca="false">LEFT(F133,3)&amp;TEXT(RIGHT(F133,2)-1,"#00")</f>
        <v>RXD06</v>
      </c>
      <c r="G135" s="34" t="n">
        <v>38</v>
      </c>
      <c r="H135" s="35" t="n">
        <v>2</v>
      </c>
      <c r="I135" s="35" t="s">
        <v>99</v>
      </c>
      <c r="J135" s="36" t="n">
        <f aca="false">J133+1</f>
        <v>19</v>
      </c>
      <c r="K135" s="38"/>
      <c r="L135" s="38"/>
    </row>
    <row r="136" customFormat="false" ht="14.4" hidden="false" customHeight="false" outlineLevel="0" collapsed="false">
      <c r="B136" s="78" t="s">
        <v>100</v>
      </c>
      <c r="C136" s="78" t="s">
        <v>46</v>
      </c>
      <c r="D136" s="78" t="n">
        <v>50</v>
      </c>
      <c r="E136" s="78"/>
      <c r="F136" s="78" t="str">
        <f aca="false">LEFT(F134,3)&amp;TEXT(RIGHT(F134,2)-1,"#00")</f>
        <v>TXD06</v>
      </c>
      <c r="G136" s="34" t="n">
        <v>38</v>
      </c>
      <c r="H136" s="35" t="n">
        <v>2</v>
      </c>
      <c r="I136" s="35" t="s">
        <v>99</v>
      </c>
      <c r="J136" s="36" t="n">
        <f aca="false">J134+1</f>
        <v>19</v>
      </c>
      <c r="K136" s="38"/>
      <c r="L136" s="38"/>
    </row>
    <row r="137" customFormat="false" ht="14.4" hidden="false" customHeight="false" outlineLevel="0" collapsed="false">
      <c r="B137" s="78" t="s">
        <v>100</v>
      </c>
      <c r="C137" s="78" t="s">
        <v>46</v>
      </c>
      <c r="D137" s="78" t="n">
        <v>50</v>
      </c>
      <c r="E137" s="78"/>
      <c r="F137" s="78" t="str">
        <f aca="false">LEFT(F135,3)&amp;TEXT(RIGHT(F135,2)-1,"#00")</f>
        <v>RXD05</v>
      </c>
      <c r="G137" s="34" t="n">
        <v>38</v>
      </c>
      <c r="H137" s="35" t="n">
        <v>2</v>
      </c>
      <c r="I137" s="35" t="s">
        <v>99</v>
      </c>
      <c r="J137" s="36" t="n">
        <f aca="false">J135+1</f>
        <v>20</v>
      </c>
      <c r="K137" s="38"/>
      <c r="L137" s="38"/>
    </row>
    <row r="138" customFormat="false" ht="14.4" hidden="false" customHeight="false" outlineLevel="0" collapsed="false">
      <c r="B138" s="78" t="s">
        <v>100</v>
      </c>
      <c r="C138" s="78" t="s">
        <v>46</v>
      </c>
      <c r="D138" s="78" t="n">
        <v>50</v>
      </c>
      <c r="E138" s="78"/>
      <c r="F138" s="78" t="str">
        <f aca="false">LEFT(F136,3)&amp;TEXT(RIGHT(F136,2)-1,"#00")</f>
        <v>TXD05</v>
      </c>
      <c r="G138" s="34" t="n">
        <v>38</v>
      </c>
      <c r="H138" s="35" t="n">
        <v>2</v>
      </c>
      <c r="I138" s="35" t="s">
        <v>99</v>
      </c>
      <c r="J138" s="36" t="n">
        <f aca="false">J136+1</f>
        <v>20</v>
      </c>
      <c r="K138" s="38"/>
      <c r="L138" s="38"/>
    </row>
    <row r="139" customFormat="false" ht="14.4" hidden="false" customHeight="false" outlineLevel="0" collapsed="false">
      <c r="B139" s="78" t="s">
        <v>100</v>
      </c>
      <c r="C139" s="78" t="s">
        <v>46</v>
      </c>
      <c r="D139" s="78" t="n">
        <v>50</v>
      </c>
      <c r="E139" s="78"/>
      <c r="F139" s="78" t="str">
        <f aca="false">LEFT(F137,3)&amp;TEXT(RIGHT(F137,2)-1,"#00")</f>
        <v>RXD04</v>
      </c>
      <c r="G139" s="34" t="n">
        <v>38</v>
      </c>
      <c r="H139" s="35" t="n">
        <v>2</v>
      </c>
      <c r="I139" s="35" t="s">
        <v>99</v>
      </c>
      <c r="J139" s="36" t="n">
        <f aca="false">J137+1</f>
        <v>21</v>
      </c>
      <c r="K139" s="38"/>
      <c r="L139" s="38"/>
    </row>
    <row r="140" customFormat="false" ht="14.4" hidden="false" customHeight="false" outlineLevel="0" collapsed="false">
      <c r="B140" s="78" t="s">
        <v>100</v>
      </c>
      <c r="C140" s="78" t="s">
        <v>46</v>
      </c>
      <c r="D140" s="78" t="n">
        <v>50</v>
      </c>
      <c r="E140" s="78"/>
      <c r="F140" s="78" t="str">
        <f aca="false">LEFT(F138,3)&amp;TEXT(RIGHT(F138,2)-1,"#00")</f>
        <v>TXD04</v>
      </c>
      <c r="G140" s="34" t="n">
        <v>38</v>
      </c>
      <c r="H140" s="35" t="n">
        <v>2</v>
      </c>
      <c r="I140" s="35" t="s">
        <v>99</v>
      </c>
      <c r="J140" s="36" t="n">
        <f aca="false">J138+1</f>
        <v>21</v>
      </c>
      <c r="K140" s="38"/>
      <c r="L140" s="38"/>
    </row>
    <row r="141" customFormat="false" ht="14.4" hidden="false" customHeight="false" outlineLevel="0" collapsed="false">
      <c r="B141" s="78" t="s">
        <v>100</v>
      </c>
      <c r="C141" s="78" t="s">
        <v>46</v>
      </c>
      <c r="D141" s="78" t="n">
        <v>50</v>
      </c>
      <c r="E141" s="78"/>
      <c r="F141" s="78" t="str">
        <f aca="false">LEFT(F139,3)&amp;TEXT(RIGHT(F139,2)-1,"#00")</f>
        <v>RXD03</v>
      </c>
      <c r="G141" s="34" t="n">
        <v>38</v>
      </c>
      <c r="H141" s="35" t="n">
        <v>2</v>
      </c>
      <c r="I141" s="35" t="s">
        <v>99</v>
      </c>
      <c r="J141" s="36" t="n">
        <f aca="false">J139+1</f>
        <v>22</v>
      </c>
      <c r="K141" s="38"/>
      <c r="L141" s="38"/>
    </row>
    <row r="142" customFormat="false" ht="14.4" hidden="false" customHeight="false" outlineLevel="0" collapsed="false">
      <c r="B142" s="78" t="s">
        <v>100</v>
      </c>
      <c r="C142" s="78" t="s">
        <v>46</v>
      </c>
      <c r="D142" s="78" t="n">
        <v>50</v>
      </c>
      <c r="E142" s="78"/>
      <c r="F142" s="78" t="str">
        <f aca="false">LEFT(F140,3)&amp;TEXT(RIGHT(F140,2)-1,"#00")</f>
        <v>TXD03</v>
      </c>
      <c r="G142" s="34" t="n">
        <v>38</v>
      </c>
      <c r="H142" s="35" t="n">
        <v>2</v>
      </c>
      <c r="I142" s="35" t="s">
        <v>99</v>
      </c>
      <c r="J142" s="36" t="n">
        <f aca="false">J140+1</f>
        <v>22</v>
      </c>
      <c r="K142" s="38"/>
      <c r="L142" s="38"/>
    </row>
    <row r="143" customFormat="false" ht="14.4" hidden="false" customHeight="false" outlineLevel="0" collapsed="false">
      <c r="B143" s="78" t="s">
        <v>100</v>
      </c>
      <c r="C143" s="78" t="s">
        <v>46</v>
      </c>
      <c r="D143" s="78" t="n">
        <v>50</v>
      </c>
      <c r="E143" s="78"/>
      <c r="F143" s="78" t="str">
        <f aca="false">LEFT(F141,3)&amp;TEXT(RIGHT(F141,2)-1,"#00")</f>
        <v>RXD02</v>
      </c>
      <c r="G143" s="34" t="n">
        <v>38</v>
      </c>
      <c r="H143" s="35" t="n">
        <v>2</v>
      </c>
      <c r="I143" s="35" t="s">
        <v>99</v>
      </c>
      <c r="J143" s="36" t="n">
        <f aca="false">J141+1</f>
        <v>23</v>
      </c>
      <c r="K143" s="37"/>
      <c r="L143" s="37"/>
    </row>
    <row r="144" customFormat="false" ht="14.4" hidden="false" customHeight="false" outlineLevel="0" collapsed="false">
      <c r="B144" s="78" t="s">
        <v>100</v>
      </c>
      <c r="C144" s="78" t="s">
        <v>46</v>
      </c>
      <c r="D144" s="78" t="n">
        <v>50</v>
      </c>
      <c r="E144" s="78"/>
      <c r="F144" s="78" t="str">
        <f aca="false">LEFT(F142,3)&amp;TEXT(RIGHT(F142,2)-1,"#00")</f>
        <v>TXD02</v>
      </c>
      <c r="G144" s="34" t="n">
        <v>38</v>
      </c>
      <c r="H144" s="35" t="n">
        <v>2</v>
      </c>
      <c r="I144" s="35" t="s">
        <v>99</v>
      </c>
      <c r="J144" s="36" t="n">
        <f aca="false">J142+1</f>
        <v>23</v>
      </c>
      <c r="K144" s="37"/>
      <c r="L144" s="37"/>
    </row>
    <row r="145" customFormat="false" ht="14.4" hidden="false" customHeight="false" outlineLevel="0" collapsed="false">
      <c r="B145" s="78" t="s">
        <v>100</v>
      </c>
      <c r="C145" s="78" t="s">
        <v>46</v>
      </c>
      <c r="D145" s="78" t="n">
        <v>50</v>
      </c>
      <c r="E145" s="78"/>
      <c r="F145" s="78" t="str">
        <f aca="false">LEFT(F143,3)&amp;TEXT(RIGHT(F143,2)-1,"#00")</f>
        <v>RXD01</v>
      </c>
      <c r="G145" s="34" t="n">
        <v>38</v>
      </c>
      <c r="H145" s="35" t="n">
        <v>2</v>
      </c>
      <c r="I145" s="35" t="s">
        <v>99</v>
      </c>
      <c r="J145" s="36" t="n">
        <f aca="false">J143+1</f>
        <v>24</v>
      </c>
      <c r="K145" s="37"/>
      <c r="L145" s="37"/>
    </row>
    <row r="146" customFormat="false" ht="14.7" hidden="false" customHeight="false" outlineLevel="0" collapsed="false">
      <c r="B146" s="79" t="s">
        <v>100</v>
      </c>
      <c r="C146" s="79" t="s">
        <v>46</v>
      </c>
      <c r="D146" s="79" t="n">
        <v>50</v>
      </c>
      <c r="E146" s="79"/>
      <c r="F146" s="79" t="str">
        <f aca="false">LEFT(F144,3)&amp;TEXT(RIGHT(F144,2)-1,"#00")</f>
        <v>TXD01</v>
      </c>
      <c r="G146" s="47" t="n">
        <v>38</v>
      </c>
      <c r="H146" s="48" t="n">
        <v>2</v>
      </c>
      <c r="I146" s="48" t="s">
        <v>99</v>
      </c>
      <c r="J146" s="49" t="n">
        <f aca="false">J144+1</f>
        <v>24</v>
      </c>
      <c r="K146" s="76"/>
      <c r="L146" s="76"/>
    </row>
    <row r="147" customFormat="false" ht="14.7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L1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93" activePane="bottomLeft" state="frozen"/>
      <selection pane="topLeft" activeCell="A1" activeCellId="0" sqref="A1"/>
      <selection pane="bottomLeft" activeCell="Q114" activeCellId="0" sqref="Q114"/>
    </sheetView>
  </sheetViews>
  <sheetFormatPr defaultColWidth="8.5390625" defaultRowHeight="14.4" zeroHeight="false" outlineLevelRow="0" outlineLevelCol="0"/>
  <cols>
    <col collapsed="false" customWidth="true" hidden="false" outlineLevel="0" max="5" min="2" style="0" width="9.15"/>
    <col collapsed="false" customWidth="true" hidden="false" outlineLevel="0" max="6" min="6" style="0" width="7.68"/>
    <col collapsed="false" customWidth="true" hidden="false" outlineLevel="0" max="7" min="7" style="0" width="6.89"/>
    <col collapsed="false" customWidth="true" hidden="false" outlineLevel="0" max="8" min="8" style="0" width="7.42"/>
    <col collapsed="false" customWidth="true" hidden="false" outlineLevel="0" max="9" min="9" style="0" width="8.73"/>
    <col collapsed="false" customWidth="true" hidden="false" outlineLevel="0" max="10" min="10" style="20" width="9.15"/>
    <col collapsed="false" customWidth="true" hidden="false" outlineLevel="0" max="12" min="11" style="20" width="25.05"/>
  </cols>
  <sheetData>
    <row r="1" customFormat="false" ht="14.7" hidden="false" customHeight="false" outlineLevel="0" collapsed="false"/>
    <row r="2" customFormat="false" ht="15" hidden="false" customHeight="false" outlineLevel="0" collapsed="false">
      <c r="B2" s="21" t="s">
        <v>13</v>
      </c>
      <c r="C2" s="22" t="s">
        <v>14</v>
      </c>
      <c r="D2" s="22" t="s">
        <v>15</v>
      </c>
      <c r="E2" s="22" t="s">
        <v>16</v>
      </c>
      <c r="F2" s="23" t="s">
        <v>17</v>
      </c>
      <c r="G2" s="24" t="s">
        <v>18</v>
      </c>
      <c r="H2" s="25" t="s">
        <v>19</v>
      </c>
      <c r="I2" s="25" t="s">
        <v>20</v>
      </c>
      <c r="J2" s="26" t="s">
        <v>21</v>
      </c>
      <c r="K2" s="27" t="s">
        <v>22</v>
      </c>
      <c r="L2" s="27" t="s">
        <v>22</v>
      </c>
    </row>
    <row r="3" customFormat="false" ht="14.7" hidden="false" customHeight="true" outlineLevel="0" collapsed="false">
      <c r="B3" s="28" t="s">
        <v>24</v>
      </c>
      <c r="C3" s="28" t="s">
        <v>25</v>
      </c>
      <c r="D3" s="28" t="n">
        <v>50</v>
      </c>
      <c r="E3" s="28"/>
      <c r="F3" s="28" t="s">
        <v>26</v>
      </c>
      <c r="G3" s="29" t="n">
        <v>40</v>
      </c>
      <c r="H3" s="30" t="n">
        <v>1</v>
      </c>
      <c r="I3" s="30" t="s">
        <v>27</v>
      </c>
      <c r="J3" s="31" t="n">
        <v>1</v>
      </c>
      <c r="K3" s="32"/>
      <c r="L3" s="32"/>
    </row>
    <row r="4" customFormat="false" ht="14.4" hidden="false" customHeight="false" outlineLevel="0" collapsed="false">
      <c r="B4" s="33" t="s">
        <v>24</v>
      </c>
      <c r="C4" s="33" t="s">
        <v>25</v>
      </c>
      <c r="D4" s="33" t="n">
        <v>50</v>
      </c>
      <c r="E4" s="33"/>
      <c r="F4" s="33" t="str">
        <f aca="false">SUBSTITUTE(F3,"RX", "TX")</f>
        <v>TXA01</v>
      </c>
      <c r="G4" s="34" t="n">
        <v>40</v>
      </c>
      <c r="H4" s="35" t="n">
        <v>1</v>
      </c>
      <c r="I4" s="35" t="s">
        <v>27</v>
      </c>
      <c r="J4" s="36" t="n">
        <v>1</v>
      </c>
      <c r="K4" s="37"/>
      <c r="L4" s="37"/>
    </row>
    <row r="5" customFormat="false" ht="14.4" hidden="false" customHeight="false" outlineLevel="0" collapsed="false">
      <c r="B5" s="33" t="s">
        <v>24</v>
      </c>
      <c r="C5" s="33" t="s">
        <v>25</v>
      </c>
      <c r="D5" s="33" t="n">
        <v>50</v>
      </c>
      <c r="E5" s="33"/>
      <c r="F5" s="33" t="str">
        <f aca="false">LEFT(F3,3)&amp;TEXT(RIGHT(F3,2)+1,"#00")</f>
        <v>RXA02</v>
      </c>
      <c r="G5" s="34" t="n">
        <v>40</v>
      </c>
      <c r="H5" s="35" t="n">
        <v>1</v>
      </c>
      <c r="I5" s="35" t="s">
        <v>27</v>
      </c>
      <c r="J5" s="36" t="n">
        <f aca="false">J3+1</f>
        <v>2</v>
      </c>
      <c r="K5" s="38"/>
      <c r="L5" s="38"/>
    </row>
    <row r="6" customFormat="false" ht="14.4" hidden="false" customHeight="false" outlineLevel="0" collapsed="false">
      <c r="B6" s="33" t="s">
        <v>24</v>
      </c>
      <c r="C6" s="33" t="s">
        <v>25</v>
      </c>
      <c r="D6" s="33" t="n">
        <v>50</v>
      </c>
      <c r="E6" s="33"/>
      <c r="F6" s="33" t="str">
        <f aca="false">LEFT(F4,3)&amp;TEXT(RIGHT(F4,2)+1,"#00")</f>
        <v>TXA02</v>
      </c>
      <c r="G6" s="34" t="n">
        <v>40</v>
      </c>
      <c r="H6" s="35" t="n">
        <v>1</v>
      </c>
      <c r="I6" s="35" t="s">
        <v>27</v>
      </c>
      <c r="J6" s="36" t="n">
        <f aca="false">J4+1</f>
        <v>2</v>
      </c>
      <c r="K6" s="38"/>
      <c r="L6" s="38"/>
    </row>
    <row r="7" customFormat="false" ht="14.4" hidden="false" customHeight="false" outlineLevel="0" collapsed="false">
      <c r="B7" s="33" t="s">
        <v>24</v>
      </c>
      <c r="C7" s="33" t="s">
        <v>25</v>
      </c>
      <c r="D7" s="33" t="n">
        <v>50</v>
      </c>
      <c r="E7" s="33"/>
      <c r="F7" s="33" t="str">
        <f aca="false">LEFT(F5,3)&amp;TEXT(RIGHT(F5,2)+1,"#00")</f>
        <v>RXA03</v>
      </c>
      <c r="G7" s="34" t="n">
        <v>40</v>
      </c>
      <c r="H7" s="35" t="n">
        <v>1</v>
      </c>
      <c r="I7" s="35" t="s">
        <v>27</v>
      </c>
      <c r="J7" s="36" t="n">
        <f aca="false">J5+1</f>
        <v>3</v>
      </c>
      <c r="K7" s="38"/>
      <c r="L7" s="38"/>
    </row>
    <row r="8" customFormat="false" ht="14.4" hidden="false" customHeight="false" outlineLevel="0" collapsed="false">
      <c r="B8" s="33" t="s">
        <v>24</v>
      </c>
      <c r="C8" s="33" t="s">
        <v>25</v>
      </c>
      <c r="D8" s="33" t="n">
        <v>50</v>
      </c>
      <c r="E8" s="33"/>
      <c r="F8" s="33" t="str">
        <f aca="false">LEFT(F6,3)&amp;TEXT(RIGHT(F6,2)+1,"#00")</f>
        <v>TXA03</v>
      </c>
      <c r="G8" s="34" t="n">
        <v>40</v>
      </c>
      <c r="H8" s="35" t="n">
        <v>1</v>
      </c>
      <c r="I8" s="35" t="s">
        <v>27</v>
      </c>
      <c r="J8" s="36" t="n">
        <f aca="false">J6+1</f>
        <v>3</v>
      </c>
      <c r="K8" s="38"/>
      <c r="L8" s="38"/>
    </row>
    <row r="9" customFormat="false" ht="14.4" hidden="false" customHeight="false" outlineLevel="0" collapsed="false">
      <c r="B9" s="33" t="s">
        <v>24</v>
      </c>
      <c r="C9" s="33" t="s">
        <v>25</v>
      </c>
      <c r="D9" s="33" t="n">
        <v>50</v>
      </c>
      <c r="E9" s="33"/>
      <c r="F9" s="33" t="str">
        <f aca="false">LEFT(F7,3)&amp;TEXT(RIGHT(F7,2)+1,"#00")</f>
        <v>RXA04</v>
      </c>
      <c r="G9" s="34" t="n">
        <v>40</v>
      </c>
      <c r="H9" s="35" t="n">
        <v>1</v>
      </c>
      <c r="I9" s="35" t="s">
        <v>27</v>
      </c>
      <c r="J9" s="36" t="n">
        <f aca="false">J7+1</f>
        <v>4</v>
      </c>
      <c r="K9" s="38"/>
      <c r="L9" s="38"/>
    </row>
    <row r="10" customFormat="false" ht="14.4" hidden="false" customHeight="false" outlineLevel="0" collapsed="false">
      <c r="B10" s="33" t="s">
        <v>24</v>
      </c>
      <c r="C10" s="33" t="s">
        <v>25</v>
      </c>
      <c r="D10" s="33" t="n">
        <v>50</v>
      </c>
      <c r="E10" s="33"/>
      <c r="F10" s="33" t="str">
        <f aca="false">LEFT(F8,3)&amp;TEXT(RIGHT(F8,2)+1,"#00")</f>
        <v>TXA04</v>
      </c>
      <c r="G10" s="34" t="n">
        <v>40</v>
      </c>
      <c r="H10" s="35" t="n">
        <v>1</v>
      </c>
      <c r="I10" s="35" t="s">
        <v>27</v>
      </c>
      <c r="J10" s="36" t="n">
        <f aca="false">J8+1</f>
        <v>4</v>
      </c>
      <c r="K10" s="38"/>
      <c r="L10" s="38"/>
    </row>
    <row r="11" customFormat="false" ht="14.4" hidden="false" customHeight="false" outlineLevel="0" collapsed="false">
      <c r="B11" s="33" t="s">
        <v>24</v>
      </c>
      <c r="C11" s="33" t="s">
        <v>25</v>
      </c>
      <c r="D11" s="33" t="n">
        <v>50</v>
      </c>
      <c r="E11" s="33"/>
      <c r="F11" s="33" t="str">
        <f aca="false">LEFT(F9,3)&amp;TEXT(RIGHT(F9,2)+1,"#00")</f>
        <v>RXA05</v>
      </c>
      <c r="G11" s="34" t="n">
        <v>40</v>
      </c>
      <c r="H11" s="35" t="n">
        <v>1</v>
      </c>
      <c r="I11" s="35" t="s">
        <v>27</v>
      </c>
      <c r="J11" s="36" t="n">
        <f aca="false">J9+1</f>
        <v>5</v>
      </c>
      <c r="K11" s="37"/>
      <c r="L11" s="37"/>
    </row>
    <row r="12" customFormat="false" ht="14.4" hidden="false" customHeight="false" outlineLevel="0" collapsed="false">
      <c r="B12" s="33" t="s">
        <v>24</v>
      </c>
      <c r="C12" s="33" t="s">
        <v>25</v>
      </c>
      <c r="D12" s="33" t="n">
        <v>50</v>
      </c>
      <c r="E12" s="33"/>
      <c r="F12" s="33" t="str">
        <f aca="false">LEFT(F10,3)&amp;TEXT(RIGHT(F10,2)+1,"#00")</f>
        <v>TXA05</v>
      </c>
      <c r="G12" s="34" t="n">
        <v>40</v>
      </c>
      <c r="H12" s="35" t="n">
        <v>1</v>
      </c>
      <c r="I12" s="35" t="s">
        <v>27</v>
      </c>
      <c r="J12" s="36" t="n">
        <f aca="false">J10+1</f>
        <v>5</v>
      </c>
      <c r="K12" s="37"/>
      <c r="L12" s="37"/>
    </row>
    <row r="13" customFormat="false" ht="14.4" hidden="false" customHeight="false" outlineLevel="0" collapsed="false">
      <c r="B13" s="33" t="s">
        <v>24</v>
      </c>
      <c r="C13" s="33" t="s">
        <v>25</v>
      </c>
      <c r="D13" s="33" t="n">
        <v>50</v>
      </c>
      <c r="E13" s="33"/>
      <c r="F13" s="33" t="str">
        <f aca="false">LEFT(F11,3)&amp;TEXT(RIGHT(F11,2)+1,"#00")</f>
        <v>RXA06</v>
      </c>
      <c r="G13" s="34" t="n">
        <v>40</v>
      </c>
      <c r="H13" s="35" t="n">
        <v>1</v>
      </c>
      <c r="I13" s="35" t="s">
        <v>27</v>
      </c>
      <c r="J13" s="36" t="n">
        <f aca="false">J11+1</f>
        <v>6</v>
      </c>
      <c r="K13" s="37"/>
      <c r="L13" s="37"/>
    </row>
    <row r="14" customFormat="false" ht="14.4" hidden="false" customHeight="false" outlineLevel="0" collapsed="false">
      <c r="B14" s="33" t="s">
        <v>24</v>
      </c>
      <c r="C14" s="33" t="s">
        <v>25</v>
      </c>
      <c r="D14" s="33" t="n">
        <v>50</v>
      </c>
      <c r="E14" s="33"/>
      <c r="F14" s="33" t="str">
        <f aca="false">LEFT(F12,3)&amp;TEXT(RIGHT(F12,2)+1,"#00")</f>
        <v>TXA06</v>
      </c>
      <c r="G14" s="34" t="n">
        <v>40</v>
      </c>
      <c r="H14" s="35" t="n">
        <v>1</v>
      </c>
      <c r="I14" s="35" t="s">
        <v>27</v>
      </c>
      <c r="J14" s="36" t="n">
        <f aca="false">J12+1</f>
        <v>6</v>
      </c>
      <c r="K14" s="37"/>
      <c r="L14" s="37"/>
    </row>
    <row r="15" customFormat="false" ht="14.4" hidden="false" customHeight="false" outlineLevel="0" collapsed="false">
      <c r="B15" s="33" t="s">
        <v>24</v>
      </c>
      <c r="C15" s="33" t="s">
        <v>25</v>
      </c>
      <c r="D15" s="33" t="n">
        <v>50</v>
      </c>
      <c r="E15" s="33"/>
      <c r="F15" s="33" t="str">
        <f aca="false">LEFT(F13,3)&amp;TEXT(RIGHT(F13,2)+1,"#00")</f>
        <v>RXA07</v>
      </c>
      <c r="G15" s="34" t="n">
        <v>40</v>
      </c>
      <c r="H15" s="35" t="n">
        <v>1</v>
      </c>
      <c r="I15" s="35" t="s">
        <v>27</v>
      </c>
      <c r="J15" s="36" t="n">
        <f aca="false">J13+1</f>
        <v>7</v>
      </c>
      <c r="K15" s="37"/>
      <c r="L15" s="37"/>
    </row>
    <row r="16" customFormat="false" ht="14.4" hidden="false" customHeight="false" outlineLevel="0" collapsed="false">
      <c r="B16" s="33" t="s">
        <v>24</v>
      </c>
      <c r="C16" s="33" t="s">
        <v>25</v>
      </c>
      <c r="D16" s="33" t="n">
        <v>50</v>
      </c>
      <c r="E16" s="33"/>
      <c r="F16" s="33" t="str">
        <f aca="false">LEFT(F14,3)&amp;TEXT(RIGHT(F14,2)+1,"#00")</f>
        <v>TXA07</v>
      </c>
      <c r="G16" s="34" t="n">
        <v>40</v>
      </c>
      <c r="H16" s="35" t="n">
        <v>1</v>
      </c>
      <c r="I16" s="35" t="s">
        <v>27</v>
      </c>
      <c r="J16" s="36" t="n">
        <f aca="false">J14+1</f>
        <v>7</v>
      </c>
      <c r="K16" s="37"/>
      <c r="L16" s="37"/>
    </row>
    <row r="17" customFormat="false" ht="14.4" hidden="false" customHeight="false" outlineLevel="0" collapsed="false">
      <c r="B17" s="33" t="s">
        <v>24</v>
      </c>
      <c r="C17" s="33" t="s">
        <v>25</v>
      </c>
      <c r="D17" s="33" t="n">
        <v>50</v>
      </c>
      <c r="E17" s="33"/>
      <c r="F17" s="33" t="str">
        <f aca="false">LEFT(F15,3)&amp;TEXT(RIGHT(F15,2)+1,"#00")</f>
        <v>RXA08</v>
      </c>
      <c r="G17" s="34" t="n">
        <v>40</v>
      </c>
      <c r="H17" s="35" t="n">
        <v>1</v>
      </c>
      <c r="I17" s="35" t="s">
        <v>27</v>
      </c>
      <c r="J17" s="36" t="n">
        <f aca="false">J15+1</f>
        <v>8</v>
      </c>
      <c r="K17" s="37"/>
      <c r="L17" s="37"/>
    </row>
    <row r="18" customFormat="false" ht="14.4" hidden="false" customHeight="false" outlineLevel="0" collapsed="false">
      <c r="B18" s="33" t="s">
        <v>24</v>
      </c>
      <c r="C18" s="33" t="s">
        <v>25</v>
      </c>
      <c r="D18" s="33" t="n">
        <v>50</v>
      </c>
      <c r="E18" s="33"/>
      <c r="F18" s="33" t="str">
        <f aca="false">LEFT(F16,3)&amp;TEXT(RIGHT(F16,2)+1,"#00")</f>
        <v>TXA08</v>
      </c>
      <c r="G18" s="34" t="n">
        <v>40</v>
      </c>
      <c r="H18" s="35" t="n">
        <v>1</v>
      </c>
      <c r="I18" s="35" t="s">
        <v>27</v>
      </c>
      <c r="J18" s="36" t="n">
        <f aca="false">J16+1</f>
        <v>8</v>
      </c>
      <c r="K18" s="37"/>
      <c r="L18" s="37"/>
    </row>
    <row r="19" customFormat="false" ht="14.4" hidden="false" customHeight="false" outlineLevel="0" collapsed="false">
      <c r="B19" s="33" t="s">
        <v>24</v>
      </c>
      <c r="C19" s="33" t="s">
        <v>25</v>
      </c>
      <c r="D19" s="33" t="n">
        <v>50</v>
      </c>
      <c r="E19" s="33"/>
      <c r="F19" s="33" t="str">
        <f aca="false">LEFT(F17,3)&amp;TEXT(RIGHT(F17,2)+1,"#00")</f>
        <v>RXA09</v>
      </c>
      <c r="G19" s="34" t="n">
        <v>40</v>
      </c>
      <c r="H19" s="35" t="n">
        <v>1</v>
      </c>
      <c r="I19" s="35" t="s">
        <v>27</v>
      </c>
      <c r="J19" s="36" t="n">
        <f aca="false">J17+1</f>
        <v>9</v>
      </c>
      <c r="K19" s="43"/>
      <c r="L19" s="44"/>
    </row>
    <row r="20" customFormat="false" ht="14.4" hidden="false" customHeight="false" outlineLevel="0" collapsed="false">
      <c r="B20" s="33" t="s">
        <v>24</v>
      </c>
      <c r="C20" s="33" t="s">
        <v>25</v>
      </c>
      <c r="D20" s="33" t="n">
        <v>50</v>
      </c>
      <c r="E20" s="33"/>
      <c r="F20" s="33" t="str">
        <f aca="false">LEFT(F18,3)&amp;TEXT(RIGHT(F18,2)+1,"#00")</f>
        <v>TXA09</v>
      </c>
      <c r="G20" s="34" t="n">
        <v>40</v>
      </c>
      <c r="H20" s="35" t="n">
        <v>1</v>
      </c>
      <c r="I20" s="35" t="s">
        <v>27</v>
      </c>
      <c r="J20" s="36" t="n">
        <f aca="false">J18+1</f>
        <v>9</v>
      </c>
      <c r="K20" s="43"/>
      <c r="L20" s="44"/>
    </row>
    <row r="21" customFormat="false" ht="14.4" hidden="false" customHeight="false" outlineLevel="0" collapsed="false">
      <c r="B21" s="33" t="s">
        <v>24</v>
      </c>
      <c r="C21" s="33" t="s">
        <v>25</v>
      </c>
      <c r="D21" s="33" t="n">
        <v>50</v>
      </c>
      <c r="E21" s="33"/>
      <c r="F21" s="33" t="str">
        <f aca="false">LEFT(F19,3)&amp;TEXT(RIGHT(F19,2)+1,"#00")</f>
        <v>RXA10</v>
      </c>
      <c r="G21" s="34" t="n">
        <v>40</v>
      </c>
      <c r="H21" s="35" t="n">
        <v>1</v>
      </c>
      <c r="I21" s="35" t="s">
        <v>27</v>
      </c>
      <c r="J21" s="36" t="n">
        <f aca="false">J19+1</f>
        <v>10</v>
      </c>
      <c r="K21" s="43"/>
      <c r="L21" s="44"/>
    </row>
    <row r="22" customFormat="false" ht="14.4" hidden="false" customHeight="false" outlineLevel="0" collapsed="false">
      <c r="B22" s="33" t="s">
        <v>24</v>
      </c>
      <c r="C22" s="33" t="s">
        <v>25</v>
      </c>
      <c r="D22" s="33" t="n">
        <v>50</v>
      </c>
      <c r="E22" s="33"/>
      <c r="F22" s="33" t="str">
        <f aca="false">LEFT(F20,3)&amp;TEXT(RIGHT(F20,2)+1,"#00")</f>
        <v>TXA10</v>
      </c>
      <c r="G22" s="34" t="n">
        <v>40</v>
      </c>
      <c r="H22" s="35" t="n">
        <v>1</v>
      </c>
      <c r="I22" s="35" t="s">
        <v>27</v>
      </c>
      <c r="J22" s="36" t="n">
        <f aca="false">J20+1</f>
        <v>10</v>
      </c>
      <c r="K22" s="43"/>
      <c r="L22" s="44"/>
    </row>
    <row r="23" customFormat="false" ht="14.4" hidden="false" customHeight="false" outlineLevel="0" collapsed="false">
      <c r="B23" s="33" t="s">
        <v>24</v>
      </c>
      <c r="C23" s="33" t="s">
        <v>25</v>
      </c>
      <c r="D23" s="33" t="n">
        <v>50</v>
      </c>
      <c r="E23" s="33"/>
      <c r="F23" s="33" t="str">
        <f aca="false">LEFT(F21,3)&amp;TEXT(RIGHT(F21,2)+1,"#00")</f>
        <v>RXA11</v>
      </c>
      <c r="G23" s="34" t="n">
        <v>40</v>
      </c>
      <c r="H23" s="35" t="n">
        <v>1</v>
      </c>
      <c r="I23" s="35" t="s">
        <v>27</v>
      </c>
      <c r="J23" s="36" t="n">
        <f aca="false">J21+1</f>
        <v>11</v>
      </c>
      <c r="K23" s="43"/>
      <c r="L23" s="44"/>
    </row>
    <row r="24" customFormat="false" ht="14.4" hidden="false" customHeight="false" outlineLevel="0" collapsed="false">
      <c r="B24" s="33" t="s">
        <v>24</v>
      </c>
      <c r="C24" s="33" t="s">
        <v>25</v>
      </c>
      <c r="D24" s="33" t="n">
        <v>50</v>
      </c>
      <c r="E24" s="33"/>
      <c r="F24" s="33" t="str">
        <f aca="false">LEFT(F22,3)&amp;TEXT(RIGHT(F22,2)+1,"#00")</f>
        <v>TXA11</v>
      </c>
      <c r="G24" s="34" t="n">
        <v>40</v>
      </c>
      <c r="H24" s="35" t="n">
        <v>1</v>
      </c>
      <c r="I24" s="35" t="s">
        <v>27</v>
      </c>
      <c r="J24" s="36" t="n">
        <f aca="false">J22+1</f>
        <v>11</v>
      </c>
      <c r="K24" s="43"/>
      <c r="L24" s="44"/>
    </row>
    <row r="25" customFormat="false" ht="14.4" hidden="false" customHeight="false" outlineLevel="0" collapsed="false">
      <c r="B25" s="33" t="s">
        <v>24</v>
      </c>
      <c r="C25" s="33" t="s">
        <v>25</v>
      </c>
      <c r="D25" s="33" t="n">
        <v>50</v>
      </c>
      <c r="E25" s="33"/>
      <c r="F25" s="33" t="str">
        <f aca="false">LEFT(F23,3)&amp;TEXT(RIGHT(F23,2)+1,"#00")</f>
        <v>RXA12</v>
      </c>
      <c r="G25" s="34" t="n">
        <v>40</v>
      </c>
      <c r="H25" s="35" t="n">
        <v>1</v>
      </c>
      <c r="I25" s="35" t="s">
        <v>27</v>
      </c>
      <c r="J25" s="36" t="n">
        <f aca="false">J23+1</f>
        <v>12</v>
      </c>
      <c r="K25" s="37"/>
      <c r="L25" s="37"/>
    </row>
    <row r="26" customFormat="false" ht="14.7" hidden="false" customHeight="false" outlineLevel="0" collapsed="false">
      <c r="B26" s="41" t="s">
        <v>24</v>
      </c>
      <c r="C26" s="41" t="s">
        <v>25</v>
      </c>
      <c r="D26" s="41" t="n">
        <v>50</v>
      </c>
      <c r="E26" s="41"/>
      <c r="F26" s="41" t="str">
        <f aca="false">LEFT(F24,3)&amp;TEXT(RIGHT(F24,2)+1,"#00")</f>
        <v>TXA12</v>
      </c>
      <c r="G26" s="34" t="n">
        <v>40</v>
      </c>
      <c r="H26" s="35" t="n">
        <v>1</v>
      </c>
      <c r="I26" s="35" t="s">
        <v>27</v>
      </c>
      <c r="J26" s="36" t="n">
        <f aca="false">J24+1</f>
        <v>12</v>
      </c>
      <c r="K26" s="37"/>
      <c r="L26" s="37"/>
    </row>
    <row r="27" customFormat="false" ht="14.7" hidden="false" customHeight="false" outlineLevel="0" collapsed="false">
      <c r="B27" s="42" t="s">
        <v>24</v>
      </c>
      <c r="C27" s="42" t="s">
        <v>25</v>
      </c>
      <c r="D27" s="42" t="n">
        <v>50</v>
      </c>
      <c r="E27" s="42"/>
      <c r="F27" s="42" t="s">
        <v>42</v>
      </c>
      <c r="G27" s="34" t="n">
        <v>40</v>
      </c>
      <c r="H27" s="35" t="n">
        <v>1</v>
      </c>
      <c r="I27" s="35" t="s">
        <v>27</v>
      </c>
      <c r="J27" s="36" t="n">
        <f aca="false">J25+1</f>
        <v>13</v>
      </c>
      <c r="K27" s="37"/>
      <c r="L27" s="37"/>
    </row>
    <row r="28" customFormat="false" ht="14.4" hidden="false" customHeight="false" outlineLevel="0" collapsed="false">
      <c r="B28" s="45" t="s">
        <v>24</v>
      </c>
      <c r="C28" s="45" t="s">
        <v>25</v>
      </c>
      <c r="D28" s="45" t="n">
        <v>50</v>
      </c>
      <c r="E28" s="45"/>
      <c r="F28" s="45" t="str">
        <f aca="false">SUBSTITUTE(F27,"RX", "TX")</f>
        <v>TXB01</v>
      </c>
      <c r="G28" s="34" t="n">
        <v>40</v>
      </c>
      <c r="H28" s="35" t="n">
        <v>1</v>
      </c>
      <c r="I28" s="35" t="s">
        <v>27</v>
      </c>
      <c r="J28" s="36" t="n">
        <f aca="false">J26+1</f>
        <v>13</v>
      </c>
      <c r="K28" s="37"/>
      <c r="L28" s="37"/>
    </row>
    <row r="29" customFormat="false" ht="14.4" hidden="false" customHeight="false" outlineLevel="0" collapsed="false">
      <c r="B29" s="45" t="s">
        <v>24</v>
      </c>
      <c r="C29" s="45" t="s">
        <v>25</v>
      </c>
      <c r="D29" s="45" t="n">
        <v>50</v>
      </c>
      <c r="E29" s="45"/>
      <c r="F29" s="45" t="str">
        <f aca="false">LEFT(F27,3)&amp;TEXT(RIGHT(F27,2)+1,"#00")</f>
        <v>RXB02</v>
      </c>
      <c r="G29" s="34" t="n">
        <v>40</v>
      </c>
      <c r="H29" s="35" t="n">
        <v>1</v>
      </c>
      <c r="I29" s="35" t="s">
        <v>27</v>
      </c>
      <c r="J29" s="36" t="n">
        <f aca="false">J27+1</f>
        <v>14</v>
      </c>
      <c r="K29" s="43"/>
      <c r="L29" s="44"/>
    </row>
    <row r="30" customFormat="false" ht="14.4" hidden="false" customHeight="false" outlineLevel="0" collapsed="false">
      <c r="B30" s="45" t="s">
        <v>24</v>
      </c>
      <c r="C30" s="45" t="s">
        <v>25</v>
      </c>
      <c r="D30" s="45" t="n">
        <v>50</v>
      </c>
      <c r="E30" s="45"/>
      <c r="F30" s="45" t="str">
        <f aca="false">LEFT(F28,3)&amp;TEXT(RIGHT(F28,2)+1,"#00")</f>
        <v>TXB02</v>
      </c>
      <c r="G30" s="34" t="n">
        <v>40</v>
      </c>
      <c r="H30" s="35" t="n">
        <v>1</v>
      </c>
      <c r="I30" s="35" t="s">
        <v>27</v>
      </c>
      <c r="J30" s="36" t="n">
        <f aca="false">J28+1</f>
        <v>14</v>
      </c>
      <c r="K30" s="43"/>
      <c r="L30" s="44"/>
    </row>
    <row r="31" customFormat="false" ht="14.4" hidden="false" customHeight="false" outlineLevel="0" collapsed="false">
      <c r="B31" s="45" t="s">
        <v>24</v>
      </c>
      <c r="C31" s="45" t="s">
        <v>25</v>
      </c>
      <c r="D31" s="45" t="n">
        <v>50</v>
      </c>
      <c r="E31" s="45"/>
      <c r="F31" s="45" t="str">
        <f aca="false">LEFT(F29,3)&amp;TEXT(RIGHT(F29,2)+1,"#00")</f>
        <v>RXB03</v>
      </c>
      <c r="G31" s="34" t="n">
        <v>40</v>
      </c>
      <c r="H31" s="35" t="n">
        <v>1</v>
      </c>
      <c r="I31" s="35" t="s">
        <v>27</v>
      </c>
      <c r="J31" s="36" t="n">
        <f aca="false">J29+1</f>
        <v>15</v>
      </c>
      <c r="K31" s="43"/>
      <c r="L31" s="44"/>
    </row>
    <row r="32" customFormat="false" ht="14.4" hidden="false" customHeight="false" outlineLevel="0" collapsed="false">
      <c r="B32" s="45" t="s">
        <v>24</v>
      </c>
      <c r="C32" s="45" t="s">
        <v>25</v>
      </c>
      <c r="D32" s="45" t="n">
        <v>50</v>
      </c>
      <c r="E32" s="45"/>
      <c r="F32" s="45" t="str">
        <f aca="false">LEFT(F30,3)&amp;TEXT(RIGHT(F30,2)+1,"#00")</f>
        <v>TXB03</v>
      </c>
      <c r="G32" s="34" t="n">
        <v>40</v>
      </c>
      <c r="H32" s="35" t="n">
        <v>1</v>
      </c>
      <c r="I32" s="35" t="s">
        <v>27</v>
      </c>
      <c r="J32" s="36" t="n">
        <f aca="false">J30+1</f>
        <v>15</v>
      </c>
      <c r="K32" s="43"/>
      <c r="L32" s="44"/>
    </row>
    <row r="33" customFormat="false" ht="14.4" hidden="false" customHeight="false" outlineLevel="0" collapsed="false">
      <c r="B33" s="45" t="s">
        <v>24</v>
      </c>
      <c r="C33" s="45" t="s">
        <v>25</v>
      </c>
      <c r="D33" s="45" t="n">
        <v>50</v>
      </c>
      <c r="E33" s="45"/>
      <c r="F33" s="45" t="str">
        <f aca="false">LEFT(F31,3)&amp;TEXT(RIGHT(F31,2)+1,"#00")</f>
        <v>RXB04</v>
      </c>
      <c r="G33" s="34" t="n">
        <v>40</v>
      </c>
      <c r="H33" s="35" t="n">
        <v>1</v>
      </c>
      <c r="I33" s="35" t="s">
        <v>27</v>
      </c>
      <c r="J33" s="36" t="n">
        <f aca="false">J31+1</f>
        <v>16</v>
      </c>
      <c r="K33" s="43"/>
      <c r="L33" s="44"/>
    </row>
    <row r="34" customFormat="false" ht="14.4" hidden="false" customHeight="false" outlineLevel="0" collapsed="false">
      <c r="B34" s="45" t="s">
        <v>24</v>
      </c>
      <c r="C34" s="45" t="s">
        <v>25</v>
      </c>
      <c r="D34" s="45" t="n">
        <v>50</v>
      </c>
      <c r="E34" s="45"/>
      <c r="F34" s="45" t="str">
        <f aca="false">LEFT(F32,3)&amp;TEXT(RIGHT(F32,2)+1,"#00")</f>
        <v>TXB04</v>
      </c>
      <c r="G34" s="34" t="n">
        <v>40</v>
      </c>
      <c r="H34" s="35" t="n">
        <v>1</v>
      </c>
      <c r="I34" s="35" t="s">
        <v>27</v>
      </c>
      <c r="J34" s="36" t="n">
        <f aca="false">J32+1</f>
        <v>16</v>
      </c>
      <c r="K34" s="43"/>
      <c r="L34" s="44"/>
    </row>
    <row r="35" customFormat="false" ht="14.4" hidden="false" customHeight="false" outlineLevel="0" collapsed="false">
      <c r="B35" s="45" t="s">
        <v>24</v>
      </c>
      <c r="C35" s="45" t="s">
        <v>25</v>
      </c>
      <c r="D35" s="45" t="n">
        <v>50</v>
      </c>
      <c r="E35" s="45"/>
      <c r="F35" s="45" t="str">
        <f aca="false">LEFT(F33,3)&amp;TEXT(RIGHT(F33,2)+1,"#00")</f>
        <v>RXB05</v>
      </c>
      <c r="G35" s="34" t="n">
        <v>40</v>
      </c>
      <c r="H35" s="35" t="n">
        <v>1</v>
      </c>
      <c r="I35" s="35" t="s">
        <v>27</v>
      </c>
      <c r="J35" s="36" t="n">
        <f aca="false">J33+1</f>
        <v>17</v>
      </c>
      <c r="K35" s="38"/>
      <c r="L35" s="38"/>
    </row>
    <row r="36" customFormat="false" ht="14.4" hidden="false" customHeight="false" outlineLevel="0" collapsed="false">
      <c r="B36" s="45" t="s">
        <v>24</v>
      </c>
      <c r="C36" s="45" t="s">
        <v>25</v>
      </c>
      <c r="D36" s="45" t="n">
        <v>50</v>
      </c>
      <c r="E36" s="45"/>
      <c r="F36" s="45" t="str">
        <f aca="false">LEFT(F34,3)&amp;TEXT(RIGHT(F34,2)+1,"#00")</f>
        <v>TXB05</v>
      </c>
      <c r="G36" s="34" t="n">
        <v>40</v>
      </c>
      <c r="H36" s="35" t="n">
        <v>1</v>
      </c>
      <c r="I36" s="35" t="s">
        <v>27</v>
      </c>
      <c r="J36" s="36" t="n">
        <f aca="false">J34+1</f>
        <v>17</v>
      </c>
      <c r="K36" s="38"/>
      <c r="L36" s="38"/>
    </row>
    <row r="37" customFormat="false" ht="14.4" hidden="false" customHeight="false" outlineLevel="0" collapsed="false">
      <c r="B37" s="45" t="s">
        <v>24</v>
      </c>
      <c r="C37" s="45" t="s">
        <v>25</v>
      </c>
      <c r="D37" s="45" t="n">
        <v>50</v>
      </c>
      <c r="E37" s="45"/>
      <c r="F37" s="45" t="str">
        <f aca="false">LEFT(F35,3)&amp;TEXT(RIGHT(F35,2)+1,"#00")</f>
        <v>RXB06</v>
      </c>
      <c r="G37" s="34" t="n">
        <v>40</v>
      </c>
      <c r="H37" s="35" t="n">
        <v>1</v>
      </c>
      <c r="I37" s="35" t="s">
        <v>27</v>
      </c>
      <c r="J37" s="36" t="n">
        <f aca="false">J35+1</f>
        <v>18</v>
      </c>
      <c r="K37" s="38"/>
      <c r="L37" s="38"/>
    </row>
    <row r="38" customFormat="false" ht="14.4" hidden="false" customHeight="false" outlineLevel="0" collapsed="false">
      <c r="B38" s="45" t="s">
        <v>24</v>
      </c>
      <c r="C38" s="45" t="s">
        <v>25</v>
      </c>
      <c r="D38" s="45" t="n">
        <v>50</v>
      </c>
      <c r="E38" s="45"/>
      <c r="F38" s="45" t="str">
        <f aca="false">LEFT(F36,3)&amp;TEXT(RIGHT(F36,2)+1,"#00")</f>
        <v>TXB06</v>
      </c>
      <c r="G38" s="34" t="n">
        <v>40</v>
      </c>
      <c r="H38" s="35" t="n">
        <v>1</v>
      </c>
      <c r="I38" s="35" t="s">
        <v>27</v>
      </c>
      <c r="J38" s="36" t="n">
        <f aca="false">J36+1</f>
        <v>18</v>
      </c>
      <c r="K38" s="38"/>
      <c r="L38" s="38"/>
    </row>
    <row r="39" customFormat="false" ht="14.4" hidden="false" customHeight="false" outlineLevel="0" collapsed="false">
      <c r="B39" s="45" t="s">
        <v>24</v>
      </c>
      <c r="C39" s="45" t="s">
        <v>25</v>
      </c>
      <c r="D39" s="45" t="n">
        <v>50</v>
      </c>
      <c r="E39" s="45"/>
      <c r="F39" s="45" t="str">
        <f aca="false">LEFT(F37,3)&amp;TEXT(RIGHT(F37,2)+1,"#00")</f>
        <v>RXB07</v>
      </c>
      <c r="G39" s="34" t="n">
        <v>40</v>
      </c>
      <c r="H39" s="35" t="n">
        <v>1</v>
      </c>
      <c r="I39" s="35" t="s">
        <v>27</v>
      </c>
      <c r="J39" s="36" t="n">
        <f aca="false">J37+1</f>
        <v>19</v>
      </c>
      <c r="K39" s="38"/>
      <c r="L39" s="38"/>
    </row>
    <row r="40" customFormat="false" ht="14.4" hidden="false" customHeight="false" outlineLevel="0" collapsed="false">
      <c r="B40" s="45" t="s">
        <v>24</v>
      </c>
      <c r="C40" s="45" t="s">
        <v>25</v>
      </c>
      <c r="D40" s="45" t="n">
        <v>50</v>
      </c>
      <c r="E40" s="45"/>
      <c r="F40" s="45" t="str">
        <f aca="false">LEFT(F38,3)&amp;TEXT(RIGHT(F38,2)+1,"#00")</f>
        <v>TXB07</v>
      </c>
      <c r="G40" s="34" t="n">
        <v>40</v>
      </c>
      <c r="H40" s="35" t="n">
        <v>1</v>
      </c>
      <c r="I40" s="35" t="s">
        <v>27</v>
      </c>
      <c r="J40" s="36" t="n">
        <f aca="false">J38+1</f>
        <v>19</v>
      </c>
      <c r="K40" s="38"/>
      <c r="L40" s="38"/>
    </row>
    <row r="41" customFormat="false" ht="14.4" hidden="false" customHeight="false" outlineLevel="0" collapsed="false">
      <c r="B41" s="45" t="s">
        <v>24</v>
      </c>
      <c r="C41" s="45" t="s">
        <v>25</v>
      </c>
      <c r="D41" s="45" t="n">
        <v>50</v>
      </c>
      <c r="E41" s="45"/>
      <c r="F41" s="45" t="str">
        <f aca="false">LEFT(F39,3)&amp;TEXT(RIGHT(F39,2)+1,"#00")</f>
        <v>RXB08</v>
      </c>
      <c r="G41" s="34" t="n">
        <v>40</v>
      </c>
      <c r="H41" s="35" t="n">
        <v>1</v>
      </c>
      <c r="I41" s="35" t="s">
        <v>27</v>
      </c>
      <c r="J41" s="36" t="n">
        <f aca="false">J39+1</f>
        <v>20</v>
      </c>
      <c r="K41" s="80"/>
      <c r="L41" s="38"/>
    </row>
    <row r="42" customFormat="false" ht="14.4" hidden="false" customHeight="false" outlineLevel="0" collapsed="false">
      <c r="B42" s="45" t="s">
        <v>24</v>
      </c>
      <c r="C42" s="45" t="s">
        <v>25</v>
      </c>
      <c r="D42" s="45" t="n">
        <v>50</v>
      </c>
      <c r="E42" s="45"/>
      <c r="F42" s="45" t="str">
        <f aca="false">LEFT(F40,3)&amp;TEXT(RIGHT(F40,2)+1,"#00")</f>
        <v>TXB08</v>
      </c>
      <c r="G42" s="34" t="n">
        <v>40</v>
      </c>
      <c r="H42" s="35" t="n">
        <v>1</v>
      </c>
      <c r="I42" s="35" t="s">
        <v>27</v>
      </c>
      <c r="J42" s="36" t="n">
        <f aca="false">J40+1</f>
        <v>20</v>
      </c>
      <c r="K42" s="37"/>
      <c r="L42" s="38"/>
    </row>
    <row r="43" customFormat="false" ht="14.4" hidden="false" customHeight="false" outlineLevel="0" collapsed="false">
      <c r="B43" s="45" t="s">
        <v>24</v>
      </c>
      <c r="C43" s="45" t="s">
        <v>25</v>
      </c>
      <c r="D43" s="45" t="n">
        <v>50</v>
      </c>
      <c r="E43" s="45"/>
      <c r="F43" s="45" t="str">
        <f aca="false">LEFT(F41,3)&amp;TEXT(RIGHT(F41,2)+1,"#00")</f>
        <v>RXB09</v>
      </c>
      <c r="G43" s="34" t="n">
        <v>40</v>
      </c>
      <c r="H43" s="35" t="n">
        <v>1</v>
      </c>
      <c r="I43" s="35" t="s">
        <v>27</v>
      </c>
      <c r="J43" s="36" t="n">
        <f aca="false">J41+1</f>
        <v>21</v>
      </c>
      <c r="L43" s="38"/>
    </row>
    <row r="44" customFormat="false" ht="14.4" hidden="false" customHeight="false" outlineLevel="0" collapsed="false">
      <c r="B44" s="45" t="s">
        <v>24</v>
      </c>
      <c r="C44" s="45" t="s">
        <v>25</v>
      </c>
      <c r="D44" s="45" t="n">
        <v>50</v>
      </c>
      <c r="E44" s="45"/>
      <c r="F44" s="45" t="str">
        <f aca="false">LEFT(F42,3)&amp;TEXT(RIGHT(F42,2)+1,"#00")</f>
        <v>TXB09</v>
      </c>
      <c r="G44" s="34" t="n">
        <v>40</v>
      </c>
      <c r="H44" s="35" t="n">
        <v>1</v>
      </c>
      <c r="I44" s="35" t="s">
        <v>27</v>
      </c>
      <c r="J44" s="36" t="n">
        <f aca="false">J42+1</f>
        <v>21</v>
      </c>
      <c r="K44" s="37"/>
      <c r="L44" s="38"/>
    </row>
    <row r="45" customFormat="false" ht="14.4" hidden="false" customHeight="false" outlineLevel="0" collapsed="false">
      <c r="B45" s="45" t="s">
        <v>24</v>
      </c>
      <c r="C45" s="45" t="s">
        <v>25</v>
      </c>
      <c r="D45" s="45" t="n">
        <v>50</v>
      </c>
      <c r="E45" s="45"/>
      <c r="F45" s="45" t="str">
        <f aca="false">LEFT(F43,3)&amp;TEXT(RIGHT(F43,2)+1,"#00")</f>
        <v>RXB10</v>
      </c>
      <c r="G45" s="34" t="n">
        <v>40</v>
      </c>
      <c r="H45" s="35" t="n">
        <v>1</v>
      </c>
      <c r="I45" s="35" t="s">
        <v>27</v>
      </c>
      <c r="J45" s="36" t="n">
        <f aca="false">J43+1</f>
        <v>22</v>
      </c>
      <c r="L45" s="38"/>
    </row>
    <row r="46" customFormat="false" ht="14.4" hidden="false" customHeight="false" outlineLevel="0" collapsed="false">
      <c r="B46" s="45" t="s">
        <v>24</v>
      </c>
      <c r="C46" s="45" t="s">
        <v>25</v>
      </c>
      <c r="D46" s="45" t="n">
        <v>50</v>
      </c>
      <c r="E46" s="45"/>
      <c r="F46" s="45" t="str">
        <f aca="false">LEFT(F44,3)&amp;TEXT(RIGHT(F44,2)+1,"#00")</f>
        <v>TXB10</v>
      </c>
      <c r="G46" s="34" t="n">
        <v>40</v>
      </c>
      <c r="H46" s="35" t="n">
        <v>1</v>
      </c>
      <c r="I46" s="35" t="s">
        <v>27</v>
      </c>
      <c r="J46" s="36" t="n">
        <f aca="false">J44+1</f>
        <v>22</v>
      </c>
      <c r="K46" s="37"/>
      <c r="L46" s="38"/>
    </row>
    <row r="47" customFormat="false" ht="14.4" hidden="false" customHeight="false" outlineLevel="0" collapsed="false">
      <c r="B47" s="45" t="s">
        <v>24</v>
      </c>
      <c r="C47" s="45" t="s">
        <v>25</v>
      </c>
      <c r="D47" s="45" t="n">
        <v>50</v>
      </c>
      <c r="E47" s="45"/>
      <c r="F47" s="45" t="str">
        <f aca="false">LEFT(F45,3)&amp;TEXT(RIGHT(F45,2)+1,"#00")</f>
        <v>RXB11</v>
      </c>
      <c r="G47" s="34" t="n">
        <v>40</v>
      </c>
      <c r="H47" s="35" t="n">
        <v>1</v>
      </c>
      <c r="I47" s="35" t="s">
        <v>27</v>
      </c>
      <c r="J47" s="36" t="n">
        <f aca="false">J45+1</f>
        <v>23</v>
      </c>
      <c r="K47" s="37"/>
      <c r="L47" s="38"/>
    </row>
    <row r="48" customFormat="false" ht="14.4" hidden="false" customHeight="false" outlineLevel="0" collapsed="false">
      <c r="B48" s="45" t="s">
        <v>24</v>
      </c>
      <c r="C48" s="45" t="s">
        <v>25</v>
      </c>
      <c r="D48" s="45" t="n">
        <v>50</v>
      </c>
      <c r="E48" s="45"/>
      <c r="F48" s="45" t="str">
        <f aca="false">LEFT(F46,3)&amp;TEXT(RIGHT(F46,2)+1,"#00")</f>
        <v>TXB11</v>
      </c>
      <c r="G48" s="34" t="n">
        <v>40</v>
      </c>
      <c r="H48" s="35" t="n">
        <v>1</v>
      </c>
      <c r="I48" s="35" t="s">
        <v>27</v>
      </c>
      <c r="J48" s="36" t="n">
        <f aca="false">J46+1</f>
        <v>23</v>
      </c>
      <c r="K48" s="37"/>
      <c r="L48" s="38"/>
    </row>
    <row r="49" customFormat="false" ht="14.4" hidden="false" customHeight="false" outlineLevel="0" collapsed="false">
      <c r="B49" s="45" t="s">
        <v>24</v>
      </c>
      <c r="C49" s="45" t="s">
        <v>25</v>
      </c>
      <c r="D49" s="45" t="n">
        <v>50</v>
      </c>
      <c r="E49" s="45"/>
      <c r="F49" s="45" t="str">
        <f aca="false">LEFT(F47,3)&amp;TEXT(RIGHT(F47,2)+1,"#00")</f>
        <v>RXB12</v>
      </c>
      <c r="G49" s="34" t="n">
        <v>40</v>
      </c>
      <c r="H49" s="35" t="n">
        <v>1</v>
      </c>
      <c r="I49" s="35" t="s">
        <v>27</v>
      </c>
      <c r="J49" s="36" t="n">
        <f aca="false">J47+1</f>
        <v>24</v>
      </c>
      <c r="K49" s="81" t="s">
        <v>105</v>
      </c>
      <c r="L49" s="38" t="s">
        <v>121</v>
      </c>
    </row>
    <row r="50" customFormat="false" ht="14.7" hidden="false" customHeight="false" outlineLevel="0" collapsed="false">
      <c r="B50" s="46" t="s">
        <v>24</v>
      </c>
      <c r="C50" s="46" t="s">
        <v>25</v>
      </c>
      <c r="D50" s="46" t="n">
        <v>50</v>
      </c>
      <c r="E50" s="46"/>
      <c r="F50" s="46" t="str">
        <f aca="false">LEFT(F48,3)&amp;TEXT(RIGHT(F48,2)+1,"#00")</f>
        <v>TXB12</v>
      </c>
      <c r="G50" s="47" t="n">
        <v>40</v>
      </c>
      <c r="H50" s="48" t="n">
        <v>1</v>
      </c>
      <c r="I50" s="48" t="s">
        <v>27</v>
      </c>
      <c r="J50" s="49" t="n">
        <f aca="false">J48+1</f>
        <v>24</v>
      </c>
      <c r="K50" s="49" t="s">
        <v>106</v>
      </c>
      <c r="L50" s="49" t="s">
        <v>121</v>
      </c>
    </row>
    <row r="51" customFormat="false" ht="14.7" hidden="false" customHeight="false" outlineLevel="0" collapsed="false">
      <c r="B51" s="51" t="s">
        <v>45</v>
      </c>
      <c r="C51" s="51" t="s">
        <v>46</v>
      </c>
      <c r="D51" s="51"/>
      <c r="E51" s="51"/>
      <c r="F51" s="51" t="s">
        <v>1</v>
      </c>
      <c r="G51" s="29" t="n">
        <v>38</v>
      </c>
      <c r="H51" s="30" t="n">
        <v>1</v>
      </c>
      <c r="I51" s="30" t="s">
        <v>27</v>
      </c>
      <c r="J51" s="31" t="n">
        <v>1</v>
      </c>
      <c r="K51" s="84" t="str">
        <f aca="true">"["&amp;INDIRECT(ADDRESS(ROW()+2*24+1,2))&amp;"/"&amp;INDIRECT(ADDRESS(ROW()+2*24+1,3))&amp;"/"&amp;INDIRECT(ADDRESS(ROW()+2*24+1,4))&amp;"/"&amp;INDIRECT(ADDRESS(ROW()+2*24+1,6))&amp;"]"</f>
        <v>[canche/BNL712/50/TXA12]</v>
      </c>
      <c r="L51" s="38" t="s">
        <v>123</v>
      </c>
    </row>
    <row r="52" customFormat="false" ht="14.4" hidden="false" customHeight="false" outlineLevel="0" collapsed="false">
      <c r="B52" s="53" t="s">
        <v>45</v>
      </c>
      <c r="C52" s="53" t="s">
        <v>46</v>
      </c>
      <c r="D52" s="53"/>
      <c r="E52" s="53"/>
      <c r="F52" s="53" t="str">
        <f aca="false">SUBSTITUTE(F51,"RX", "TX")</f>
        <v>TXA12</v>
      </c>
      <c r="G52" s="34" t="n">
        <v>38</v>
      </c>
      <c r="H52" s="35" t="n">
        <v>1</v>
      </c>
      <c r="I52" s="35" t="s">
        <v>27</v>
      </c>
      <c r="J52" s="36" t="n">
        <v>1</v>
      </c>
      <c r="K52" s="84" t="str">
        <f aca="true">"["&amp;INDIRECT(ADDRESS(ROW()+2*24-1,2))&amp;"/"&amp;INDIRECT(ADDRESS(ROW()+2*24-1,3))&amp;"/"&amp;INDIRECT(ADDRESS(ROW()+2*24-1,4))&amp;"/"&amp;INDIRECT(ADDRESS(ROW()+2*24-1,6))&amp;"]"</f>
        <v>[canche/BNL712/50/RXA12]</v>
      </c>
      <c r="L52" s="38" t="s">
        <v>123</v>
      </c>
    </row>
    <row r="53" customFormat="false" ht="14.4" hidden="false" customHeight="false" outlineLevel="0" collapsed="false">
      <c r="B53" s="53" t="s">
        <v>45</v>
      </c>
      <c r="C53" s="53" t="s">
        <v>46</v>
      </c>
      <c r="D53" s="53"/>
      <c r="E53" s="53"/>
      <c r="F53" s="53" t="str">
        <f aca="false">LEFT(F51,3)&amp;TEXT(RIGHT(F51,2)-1,"#00")</f>
        <v>RXA11</v>
      </c>
      <c r="G53" s="34" t="n">
        <v>38</v>
      </c>
      <c r="H53" s="35" t="n">
        <v>1</v>
      </c>
      <c r="I53" s="35" t="s">
        <v>27</v>
      </c>
      <c r="J53" s="36" t="n">
        <f aca="false">J51+1</f>
        <v>2</v>
      </c>
      <c r="K53" s="85" t="str">
        <f aca="true">"["&amp;INDIRECT(ADDRESS(ROW()+2*24+1,2))&amp;"/"&amp;INDIRECT(ADDRESS(ROW()+2*24+1,3))&amp;"/"&amp;INDIRECT(ADDRESS(ROW()+2*24+1,4))&amp;"/"&amp;INDIRECT(ADDRESS(ROW()+2*24+1,6))&amp;"]"</f>
        <v>[canche/BNL712/50/TXA11]</v>
      </c>
      <c r="L53" s="38" t="s">
        <v>123</v>
      </c>
    </row>
    <row r="54" customFormat="false" ht="14.4" hidden="false" customHeight="false" outlineLevel="0" collapsed="false">
      <c r="B54" s="53" t="s">
        <v>45</v>
      </c>
      <c r="C54" s="53" t="s">
        <v>46</v>
      </c>
      <c r="D54" s="53"/>
      <c r="E54" s="53"/>
      <c r="F54" s="53" t="str">
        <f aca="false">LEFT(F52,3)&amp;TEXT(RIGHT(F52,2)-1,"#00")</f>
        <v>TXA11</v>
      </c>
      <c r="G54" s="34" t="n">
        <v>38</v>
      </c>
      <c r="H54" s="35" t="n">
        <v>1</v>
      </c>
      <c r="I54" s="35" t="s">
        <v>27</v>
      </c>
      <c r="J54" s="36" t="n">
        <f aca="false">J52+1</f>
        <v>2</v>
      </c>
      <c r="K54" s="85" t="str">
        <f aca="true">"["&amp;INDIRECT(ADDRESS(ROW()+2*24-1,2))&amp;"/"&amp;INDIRECT(ADDRESS(ROW()+2*24-1,3))&amp;"/"&amp;INDIRECT(ADDRESS(ROW()+2*24-1,4))&amp;"/"&amp;INDIRECT(ADDRESS(ROW()+2*24-1,6))&amp;"]"</f>
        <v>[canche/BNL712/50/RXA11]</v>
      </c>
      <c r="L54" s="38" t="s">
        <v>123</v>
      </c>
    </row>
    <row r="55" customFormat="false" ht="14.4" hidden="false" customHeight="false" outlineLevel="0" collapsed="false">
      <c r="B55" s="53" t="s">
        <v>45</v>
      </c>
      <c r="C55" s="53" t="s">
        <v>46</v>
      </c>
      <c r="D55" s="53"/>
      <c r="E55" s="53"/>
      <c r="F55" s="53" t="str">
        <f aca="false">LEFT(F53,3)&amp;TEXT(RIGHT(F53,2)-1,"#00")</f>
        <v>RXA10</v>
      </c>
      <c r="G55" s="34" t="n">
        <v>38</v>
      </c>
      <c r="H55" s="35" t="n">
        <v>1</v>
      </c>
      <c r="I55" s="35" t="s">
        <v>27</v>
      </c>
      <c r="J55" s="36" t="n">
        <f aca="false">J53+1</f>
        <v>3</v>
      </c>
      <c r="K55" s="86" t="str">
        <f aca="true">"["&amp;INDIRECT(ADDRESS(ROW()+2*24+1,2))&amp;"/"&amp;INDIRECT(ADDRESS(ROW()+2*24+1,3))&amp;"/"&amp;INDIRECT(ADDRESS(ROW()+2*24+1,4))&amp;"/"&amp;INDIRECT(ADDRESS(ROW()+2*24+1,6))&amp;"]"</f>
        <v>[canche/BNL712/50/TXA10]</v>
      </c>
      <c r="L55" s="38" t="s">
        <v>123</v>
      </c>
    </row>
    <row r="56" customFormat="false" ht="14.4" hidden="false" customHeight="false" outlineLevel="0" collapsed="false">
      <c r="B56" s="53" t="s">
        <v>45</v>
      </c>
      <c r="C56" s="53" t="s">
        <v>46</v>
      </c>
      <c r="D56" s="53"/>
      <c r="E56" s="53"/>
      <c r="F56" s="53" t="str">
        <f aca="false">LEFT(F54,3)&amp;TEXT(RIGHT(F54,2)-1,"#00")</f>
        <v>TXA10</v>
      </c>
      <c r="G56" s="34" t="n">
        <v>38</v>
      </c>
      <c r="H56" s="35" t="n">
        <v>1</v>
      </c>
      <c r="I56" s="35" t="s">
        <v>27</v>
      </c>
      <c r="J56" s="36" t="n">
        <f aca="false">J54+1</f>
        <v>3</v>
      </c>
      <c r="K56" s="86" t="str">
        <f aca="true">"["&amp;INDIRECT(ADDRESS(ROW()+2*24-1,2))&amp;"/"&amp;INDIRECT(ADDRESS(ROW()+2*24-1,3))&amp;"/"&amp;INDIRECT(ADDRESS(ROW()+2*24-1,4))&amp;"/"&amp;INDIRECT(ADDRESS(ROW()+2*24-1,6))&amp;"]"</f>
        <v>[canche/BNL712/50/RXA10]</v>
      </c>
      <c r="L56" s="38" t="s">
        <v>123</v>
      </c>
    </row>
    <row r="57" customFormat="false" ht="14.4" hidden="false" customHeight="false" outlineLevel="0" collapsed="false">
      <c r="B57" s="53" t="s">
        <v>45</v>
      </c>
      <c r="C57" s="53" t="s">
        <v>46</v>
      </c>
      <c r="D57" s="53"/>
      <c r="E57" s="53"/>
      <c r="F57" s="53" t="str">
        <f aca="false">LEFT(F55,3)&amp;TEXT(RIGHT(F55,2)-1,"#00")</f>
        <v>RXA09</v>
      </c>
      <c r="G57" s="34" t="n">
        <v>38</v>
      </c>
      <c r="H57" s="35" t="n">
        <v>1</v>
      </c>
      <c r="I57" s="35" t="s">
        <v>27</v>
      </c>
      <c r="J57" s="36" t="n">
        <f aca="false">J55+1</f>
        <v>4</v>
      </c>
      <c r="K57" s="87" t="str">
        <f aca="true">"["&amp;INDIRECT(ADDRESS(ROW()+2*24+1,2))&amp;"/"&amp;INDIRECT(ADDRESS(ROW()+2*24+1,3))&amp;"/"&amp;INDIRECT(ADDRESS(ROW()+2*24+1,4))&amp;"/"&amp;INDIRECT(ADDRESS(ROW()+2*24+1,6))&amp;"]"</f>
        <v>[canche/BNL712/50/TXA09]</v>
      </c>
      <c r="L57" s="38" t="s">
        <v>123</v>
      </c>
    </row>
    <row r="58" customFormat="false" ht="14.4" hidden="false" customHeight="false" outlineLevel="0" collapsed="false">
      <c r="B58" s="53" t="s">
        <v>45</v>
      </c>
      <c r="C58" s="53" t="s">
        <v>46</v>
      </c>
      <c r="D58" s="53"/>
      <c r="E58" s="53"/>
      <c r="F58" s="53" t="str">
        <f aca="false">LEFT(F56,3)&amp;TEXT(RIGHT(F56,2)-1,"#00")</f>
        <v>TXA09</v>
      </c>
      <c r="G58" s="34" t="n">
        <v>38</v>
      </c>
      <c r="H58" s="35" t="n">
        <v>1</v>
      </c>
      <c r="I58" s="35" t="s">
        <v>27</v>
      </c>
      <c r="J58" s="36" t="n">
        <f aca="false">J56+1</f>
        <v>4</v>
      </c>
      <c r="K58" s="87" t="str">
        <f aca="true">"["&amp;INDIRECT(ADDRESS(ROW()+2*24-1,2))&amp;"/"&amp;INDIRECT(ADDRESS(ROW()+2*24-1,3))&amp;"/"&amp;INDIRECT(ADDRESS(ROW()+2*24-1,4))&amp;"/"&amp;INDIRECT(ADDRESS(ROW()+2*24-1,6))&amp;"]"</f>
        <v>[canche/BNL712/50/RXA09]</v>
      </c>
      <c r="L58" s="38" t="s">
        <v>123</v>
      </c>
    </row>
    <row r="59" customFormat="false" ht="14.4" hidden="false" customHeight="false" outlineLevel="0" collapsed="false">
      <c r="B59" s="53" t="s">
        <v>45</v>
      </c>
      <c r="C59" s="53" t="s">
        <v>46</v>
      </c>
      <c r="D59" s="53"/>
      <c r="E59" s="53"/>
      <c r="F59" s="53" t="str">
        <f aca="false">LEFT(F57,3)&amp;TEXT(RIGHT(F57,2)-1,"#00")</f>
        <v>RXA08</v>
      </c>
      <c r="G59" s="34" t="n">
        <v>38</v>
      </c>
      <c r="H59" s="35" t="n">
        <v>1</v>
      </c>
      <c r="I59" s="35" t="s">
        <v>27</v>
      </c>
      <c r="J59" s="36" t="n">
        <f aca="false">J57+1</f>
        <v>5</v>
      </c>
      <c r="K59" s="88" t="str">
        <f aca="true">"["&amp;INDIRECT(ADDRESS(ROW()+2*24+1,2))&amp;"/"&amp;INDIRECT(ADDRESS(ROW()+2*24+1,3))&amp;"/"&amp;INDIRECT(ADDRESS(ROW()+2*24+1,4))&amp;"/"&amp;INDIRECT(ADDRESS(ROW()+2*24+1,6))&amp;"]"</f>
        <v>[canche/BNL712/50/TXA08]</v>
      </c>
      <c r="L59" s="38" t="s">
        <v>123</v>
      </c>
    </row>
    <row r="60" customFormat="false" ht="14.4" hidden="false" customHeight="false" outlineLevel="0" collapsed="false">
      <c r="B60" s="53" t="s">
        <v>45</v>
      </c>
      <c r="C60" s="53" t="s">
        <v>46</v>
      </c>
      <c r="D60" s="53"/>
      <c r="E60" s="53"/>
      <c r="F60" s="53" t="str">
        <f aca="false">LEFT(F58,3)&amp;TEXT(RIGHT(F58,2)-1,"#00")</f>
        <v>TXA08</v>
      </c>
      <c r="G60" s="34" t="n">
        <v>38</v>
      </c>
      <c r="H60" s="35" t="n">
        <v>1</v>
      </c>
      <c r="I60" s="35" t="s">
        <v>27</v>
      </c>
      <c r="J60" s="36" t="n">
        <f aca="false">J58+1</f>
        <v>5</v>
      </c>
      <c r="K60" s="88" t="str">
        <f aca="true">"["&amp;INDIRECT(ADDRESS(ROW()+2*24-1,2))&amp;"/"&amp;INDIRECT(ADDRESS(ROW()+2*24-1,3))&amp;"/"&amp;INDIRECT(ADDRESS(ROW()+2*24-1,4))&amp;"/"&amp;INDIRECT(ADDRESS(ROW()+2*24-1,6))&amp;"]"</f>
        <v>[canche/BNL712/50/RXA08]</v>
      </c>
      <c r="L60" s="38" t="s">
        <v>123</v>
      </c>
    </row>
    <row r="61" customFormat="false" ht="14.4" hidden="false" customHeight="false" outlineLevel="0" collapsed="false">
      <c r="B61" s="53" t="s">
        <v>45</v>
      </c>
      <c r="C61" s="53" t="s">
        <v>46</v>
      </c>
      <c r="D61" s="53"/>
      <c r="E61" s="53"/>
      <c r="F61" s="53" t="str">
        <f aca="false">LEFT(F59,3)&amp;TEXT(RIGHT(F59,2)-1,"#00")</f>
        <v>RXA07</v>
      </c>
      <c r="G61" s="34" t="n">
        <v>38</v>
      </c>
      <c r="H61" s="35" t="n">
        <v>1</v>
      </c>
      <c r="I61" s="35" t="s">
        <v>27</v>
      </c>
      <c r="J61" s="36" t="n">
        <f aca="false">J59+1</f>
        <v>6</v>
      </c>
      <c r="K61" s="85" t="str">
        <f aca="true">"["&amp;INDIRECT(ADDRESS(ROW()+2*24+1,2))&amp;"/"&amp;INDIRECT(ADDRESS(ROW()+2*24+1,3))&amp;"/"&amp;INDIRECT(ADDRESS(ROW()+2*24+1,4))&amp;"/"&amp;INDIRECT(ADDRESS(ROW()+2*24+1,6))&amp;"]"</f>
        <v>[canche/BNL712/50/TXA07]</v>
      </c>
      <c r="L61" s="38" t="s">
        <v>123</v>
      </c>
    </row>
    <row r="62" customFormat="false" ht="14.4" hidden="false" customHeight="false" outlineLevel="0" collapsed="false">
      <c r="B62" s="53" t="s">
        <v>45</v>
      </c>
      <c r="C62" s="53" t="s">
        <v>46</v>
      </c>
      <c r="D62" s="53"/>
      <c r="E62" s="53"/>
      <c r="F62" s="53" t="str">
        <f aca="false">LEFT(F60,3)&amp;TEXT(RIGHT(F60,2)-1,"#00")</f>
        <v>TXA07</v>
      </c>
      <c r="G62" s="34" t="n">
        <v>38</v>
      </c>
      <c r="H62" s="35" t="n">
        <v>1</v>
      </c>
      <c r="I62" s="35" t="s">
        <v>27</v>
      </c>
      <c r="J62" s="36" t="n">
        <f aca="false">J60+1</f>
        <v>6</v>
      </c>
      <c r="K62" s="85" t="str">
        <f aca="true">"["&amp;INDIRECT(ADDRESS(ROW()+2*24-1,2))&amp;"/"&amp;INDIRECT(ADDRESS(ROW()+2*24-1,3))&amp;"/"&amp;INDIRECT(ADDRESS(ROW()+2*24-1,4))&amp;"/"&amp;INDIRECT(ADDRESS(ROW()+2*24-1,6))&amp;"]"</f>
        <v>[canche/BNL712/50/RXA07]</v>
      </c>
      <c r="L62" s="38" t="s">
        <v>123</v>
      </c>
    </row>
    <row r="63" customFormat="false" ht="14.4" hidden="false" customHeight="false" outlineLevel="0" collapsed="false">
      <c r="B63" s="53" t="s">
        <v>45</v>
      </c>
      <c r="C63" s="53" t="s">
        <v>46</v>
      </c>
      <c r="D63" s="53"/>
      <c r="E63" s="53"/>
      <c r="F63" s="53" t="str">
        <f aca="false">LEFT(F61,3)&amp;TEXT(RIGHT(F61,2)-1,"#00")</f>
        <v>RXA06</v>
      </c>
      <c r="G63" s="34" t="n">
        <v>38</v>
      </c>
      <c r="H63" s="35" t="n">
        <v>1</v>
      </c>
      <c r="I63" s="35" t="s">
        <v>27</v>
      </c>
      <c r="J63" s="36" t="n">
        <f aca="false">J61+1</f>
        <v>7</v>
      </c>
      <c r="K63" s="84" t="str">
        <f aca="true">"["&amp;INDIRECT(ADDRESS(ROW()+2*24+1,2))&amp;"/"&amp;INDIRECT(ADDRESS(ROW()+2*24+1,3))&amp;"/"&amp;INDIRECT(ADDRESS(ROW()+2*24+1,4))&amp;"/"&amp;INDIRECT(ADDRESS(ROW()+2*24+1,6))&amp;"]"</f>
        <v>[canche/BNL712/50/TXA06]</v>
      </c>
      <c r="L63" s="37" t="s">
        <v>123</v>
      </c>
    </row>
    <row r="64" customFormat="false" ht="14.4" hidden="false" customHeight="false" outlineLevel="0" collapsed="false">
      <c r="B64" s="53" t="s">
        <v>45</v>
      </c>
      <c r="C64" s="53" t="s">
        <v>46</v>
      </c>
      <c r="D64" s="53"/>
      <c r="E64" s="53"/>
      <c r="F64" s="53" t="str">
        <f aca="false">LEFT(F62,3)&amp;TEXT(RIGHT(F62,2)-1,"#00")</f>
        <v>TXA06</v>
      </c>
      <c r="G64" s="34" t="n">
        <v>38</v>
      </c>
      <c r="H64" s="35" t="n">
        <v>1</v>
      </c>
      <c r="I64" s="35" t="s">
        <v>27</v>
      </c>
      <c r="J64" s="36" t="n">
        <f aca="false">J62+1</f>
        <v>7</v>
      </c>
      <c r="K64" s="84" t="str">
        <f aca="true">"["&amp;INDIRECT(ADDRESS(ROW()+2*24-1,2))&amp;"/"&amp;INDIRECT(ADDRESS(ROW()+2*24-1,3))&amp;"/"&amp;INDIRECT(ADDRESS(ROW()+2*24-1,4))&amp;"/"&amp;INDIRECT(ADDRESS(ROW()+2*24-1,6))&amp;"]"</f>
        <v>[canche/BNL712/50/RXA06]</v>
      </c>
      <c r="L64" s="37" t="s">
        <v>123</v>
      </c>
    </row>
    <row r="65" customFormat="false" ht="14.4" hidden="false" customHeight="false" outlineLevel="0" collapsed="false">
      <c r="B65" s="53" t="s">
        <v>45</v>
      </c>
      <c r="C65" s="53" t="s">
        <v>46</v>
      </c>
      <c r="D65" s="53"/>
      <c r="E65" s="53"/>
      <c r="F65" s="53" t="str">
        <f aca="false">LEFT(F63,3)&amp;TEXT(RIGHT(F63,2)-1,"#00")</f>
        <v>RXA05</v>
      </c>
      <c r="G65" s="34" t="n">
        <v>38</v>
      </c>
      <c r="H65" s="35" t="n">
        <v>1</v>
      </c>
      <c r="I65" s="35" t="s">
        <v>27</v>
      </c>
      <c r="J65" s="36" t="n">
        <f aca="false">J63+1</f>
        <v>8</v>
      </c>
      <c r="K65" s="85" t="str">
        <f aca="true">"["&amp;INDIRECT(ADDRESS(ROW()+2*24+1,2))&amp;"/"&amp;INDIRECT(ADDRESS(ROW()+2*24+1,3))&amp;"/"&amp;INDIRECT(ADDRESS(ROW()+2*24+1,4))&amp;"/"&amp;INDIRECT(ADDRESS(ROW()+2*24+1,6))&amp;"]"</f>
        <v>[canche/BNL712/50/TXA05]</v>
      </c>
      <c r="L65" s="37" t="s">
        <v>123</v>
      </c>
    </row>
    <row r="66" customFormat="false" ht="14.4" hidden="false" customHeight="false" outlineLevel="0" collapsed="false">
      <c r="B66" s="53" t="s">
        <v>45</v>
      </c>
      <c r="C66" s="53" t="s">
        <v>46</v>
      </c>
      <c r="D66" s="53"/>
      <c r="E66" s="53"/>
      <c r="F66" s="53" t="str">
        <f aca="false">LEFT(F64,3)&amp;TEXT(RIGHT(F64,2)-1,"#00")</f>
        <v>TXA05</v>
      </c>
      <c r="G66" s="34" t="n">
        <v>38</v>
      </c>
      <c r="H66" s="35" t="n">
        <v>1</v>
      </c>
      <c r="I66" s="35" t="s">
        <v>27</v>
      </c>
      <c r="J66" s="36" t="n">
        <f aca="false">J64+1</f>
        <v>8</v>
      </c>
      <c r="K66" s="85" t="str">
        <f aca="true">"["&amp;INDIRECT(ADDRESS(ROW()+2*24-1,2))&amp;"/"&amp;INDIRECT(ADDRESS(ROW()+2*24-1,3))&amp;"/"&amp;INDIRECT(ADDRESS(ROW()+2*24-1,4))&amp;"/"&amp;INDIRECT(ADDRESS(ROW()+2*24-1,6))&amp;"]"</f>
        <v>[canche/BNL712/50/RXA05]</v>
      </c>
      <c r="L66" s="37" t="s">
        <v>123</v>
      </c>
    </row>
    <row r="67" customFormat="false" ht="14.4" hidden="false" customHeight="false" outlineLevel="0" collapsed="false">
      <c r="B67" s="53" t="s">
        <v>45</v>
      </c>
      <c r="C67" s="53" t="s">
        <v>46</v>
      </c>
      <c r="D67" s="53"/>
      <c r="E67" s="53"/>
      <c r="F67" s="53" t="str">
        <f aca="false">LEFT(F65,3)&amp;TEXT(RIGHT(F65,2)-1,"#00")</f>
        <v>RXA04</v>
      </c>
      <c r="G67" s="34" t="n">
        <v>38</v>
      </c>
      <c r="H67" s="35" t="n">
        <v>1</v>
      </c>
      <c r="I67" s="35" t="s">
        <v>27</v>
      </c>
      <c r="J67" s="36" t="n">
        <f aca="false">J65+1</f>
        <v>9</v>
      </c>
      <c r="K67" s="86" t="str">
        <f aca="true">"["&amp;INDIRECT(ADDRESS(ROW()+2*24+1,2))&amp;"/"&amp;INDIRECT(ADDRESS(ROW()+2*24+1,3))&amp;"/"&amp;INDIRECT(ADDRESS(ROW()+2*24+1,4))&amp;"/"&amp;INDIRECT(ADDRESS(ROW()+2*24+1,6))&amp;"]"</f>
        <v>[canche/BNL712/50/TXA04]</v>
      </c>
      <c r="L67" s="37" t="s">
        <v>123</v>
      </c>
    </row>
    <row r="68" customFormat="false" ht="14.4" hidden="false" customHeight="false" outlineLevel="0" collapsed="false">
      <c r="B68" s="53" t="s">
        <v>45</v>
      </c>
      <c r="C68" s="53" t="s">
        <v>46</v>
      </c>
      <c r="D68" s="53"/>
      <c r="E68" s="53"/>
      <c r="F68" s="53" t="str">
        <f aca="false">LEFT(F66,3)&amp;TEXT(RIGHT(F66,2)-1,"#00")</f>
        <v>TXA04</v>
      </c>
      <c r="G68" s="34" t="n">
        <v>38</v>
      </c>
      <c r="H68" s="35" t="n">
        <v>1</v>
      </c>
      <c r="I68" s="35" t="s">
        <v>27</v>
      </c>
      <c r="J68" s="36" t="n">
        <f aca="false">J66+1</f>
        <v>9</v>
      </c>
      <c r="K68" s="86" t="str">
        <f aca="true">"["&amp;INDIRECT(ADDRESS(ROW()+2*24-1,2))&amp;"/"&amp;INDIRECT(ADDRESS(ROW()+2*24-1,3))&amp;"/"&amp;INDIRECT(ADDRESS(ROW()+2*24-1,4))&amp;"/"&amp;INDIRECT(ADDRESS(ROW()+2*24-1,6))&amp;"]"</f>
        <v>[canche/BNL712/50/RXA04]</v>
      </c>
      <c r="L68" s="37" t="s">
        <v>123</v>
      </c>
    </row>
    <row r="69" customFormat="false" ht="14.4" hidden="false" customHeight="false" outlineLevel="0" collapsed="false">
      <c r="B69" s="53" t="s">
        <v>45</v>
      </c>
      <c r="C69" s="53" t="s">
        <v>46</v>
      </c>
      <c r="D69" s="53"/>
      <c r="E69" s="53"/>
      <c r="F69" s="53" t="str">
        <f aca="false">LEFT(F67,3)&amp;TEXT(RIGHT(F67,2)-1,"#00")</f>
        <v>RXA03</v>
      </c>
      <c r="G69" s="34" t="n">
        <v>38</v>
      </c>
      <c r="H69" s="35" t="n">
        <v>1</v>
      </c>
      <c r="I69" s="35" t="s">
        <v>27</v>
      </c>
      <c r="J69" s="36" t="n">
        <f aca="false">J67+1</f>
        <v>10</v>
      </c>
      <c r="K69" s="87" t="str">
        <f aca="true">"["&amp;INDIRECT(ADDRESS(ROW()+2*24+1,2))&amp;"/"&amp;INDIRECT(ADDRESS(ROW()+2*24+1,3))&amp;"/"&amp;INDIRECT(ADDRESS(ROW()+2*24+1,4))&amp;"/"&amp;INDIRECT(ADDRESS(ROW()+2*24+1,6))&amp;"]"</f>
        <v>[canche/BNL712/50/TXA03]</v>
      </c>
      <c r="L69" s="37" t="s">
        <v>123</v>
      </c>
    </row>
    <row r="70" customFormat="false" ht="14.4" hidden="false" customHeight="false" outlineLevel="0" collapsed="false">
      <c r="B70" s="53" t="s">
        <v>45</v>
      </c>
      <c r="C70" s="53" t="s">
        <v>46</v>
      </c>
      <c r="D70" s="53"/>
      <c r="E70" s="53"/>
      <c r="F70" s="53" t="str">
        <f aca="false">LEFT(F68,3)&amp;TEXT(RIGHT(F68,2)-1,"#00")</f>
        <v>TXA03</v>
      </c>
      <c r="G70" s="34" t="n">
        <v>38</v>
      </c>
      <c r="H70" s="35" t="n">
        <v>1</v>
      </c>
      <c r="I70" s="35" t="s">
        <v>27</v>
      </c>
      <c r="J70" s="36" t="n">
        <f aca="false">J68+1</f>
        <v>10</v>
      </c>
      <c r="K70" s="87" t="str">
        <f aca="true">"["&amp;INDIRECT(ADDRESS(ROW()+2*24-1,2))&amp;"/"&amp;INDIRECT(ADDRESS(ROW()+2*24-1,3))&amp;"/"&amp;INDIRECT(ADDRESS(ROW()+2*24-1,4))&amp;"/"&amp;INDIRECT(ADDRESS(ROW()+2*24-1,6))&amp;"]"</f>
        <v>[canche/BNL712/50/RXA03]</v>
      </c>
      <c r="L70" s="37" t="s">
        <v>123</v>
      </c>
    </row>
    <row r="71" customFormat="false" ht="14.4" hidden="false" customHeight="false" outlineLevel="0" collapsed="false">
      <c r="B71" s="53" t="s">
        <v>45</v>
      </c>
      <c r="C71" s="53" t="s">
        <v>46</v>
      </c>
      <c r="D71" s="53"/>
      <c r="E71" s="53"/>
      <c r="F71" s="53" t="str">
        <f aca="false">LEFT(F69,3)&amp;TEXT(RIGHT(F69,2)-1,"#00")</f>
        <v>RXA02</v>
      </c>
      <c r="G71" s="34" t="n">
        <v>38</v>
      </c>
      <c r="H71" s="35" t="n">
        <v>1</v>
      </c>
      <c r="I71" s="35" t="s">
        <v>27</v>
      </c>
      <c r="J71" s="36" t="n">
        <f aca="false">J69+1</f>
        <v>11</v>
      </c>
      <c r="K71" s="88" t="str">
        <f aca="true">"["&amp;INDIRECT(ADDRESS(ROW()+2*24+1,2))&amp;"/"&amp;INDIRECT(ADDRESS(ROW()+2*24+1,3))&amp;"/"&amp;INDIRECT(ADDRESS(ROW()+2*24+1,4))&amp;"/"&amp;INDIRECT(ADDRESS(ROW()+2*24+1,6))&amp;"]"</f>
        <v>[canche/BNL712/50/TXA02]</v>
      </c>
      <c r="L71" s="44" t="s">
        <v>123</v>
      </c>
    </row>
    <row r="72" customFormat="false" ht="14.4" hidden="false" customHeight="false" outlineLevel="0" collapsed="false">
      <c r="B72" s="53" t="s">
        <v>45</v>
      </c>
      <c r="C72" s="53" t="s">
        <v>46</v>
      </c>
      <c r="D72" s="53"/>
      <c r="E72" s="53"/>
      <c r="F72" s="53" t="str">
        <f aca="false">LEFT(F70,3)&amp;TEXT(RIGHT(F70,2)-1,"#00")</f>
        <v>TXA02</v>
      </c>
      <c r="G72" s="34" t="n">
        <v>38</v>
      </c>
      <c r="H72" s="35" t="n">
        <v>1</v>
      </c>
      <c r="I72" s="35" t="s">
        <v>27</v>
      </c>
      <c r="J72" s="36" t="n">
        <f aca="false">J70+1</f>
        <v>11</v>
      </c>
      <c r="K72" s="88" t="str">
        <f aca="true">"["&amp;INDIRECT(ADDRESS(ROW()+2*24-1,2))&amp;"/"&amp;INDIRECT(ADDRESS(ROW()+2*24-1,3))&amp;"/"&amp;INDIRECT(ADDRESS(ROW()+2*24-1,4))&amp;"/"&amp;INDIRECT(ADDRESS(ROW()+2*24-1,6))&amp;"]"</f>
        <v>[canche/BNL712/50/RXA02]</v>
      </c>
      <c r="L72" s="44" t="s">
        <v>123</v>
      </c>
    </row>
    <row r="73" customFormat="false" ht="14.4" hidden="false" customHeight="false" outlineLevel="0" collapsed="false">
      <c r="B73" s="53" t="s">
        <v>45</v>
      </c>
      <c r="C73" s="53" t="s">
        <v>46</v>
      </c>
      <c r="D73" s="53"/>
      <c r="E73" s="53"/>
      <c r="F73" s="53" t="str">
        <f aca="false">LEFT(F71,3)&amp;TEXT(RIGHT(F71,2)-1,"#00")</f>
        <v>RXA01</v>
      </c>
      <c r="G73" s="34" t="n">
        <v>38</v>
      </c>
      <c r="H73" s="35" t="n">
        <v>1</v>
      </c>
      <c r="I73" s="35" t="s">
        <v>27</v>
      </c>
      <c r="J73" s="36" t="n">
        <f aca="false">J71+1</f>
        <v>12</v>
      </c>
      <c r="K73" s="85" t="str">
        <f aca="true">"["&amp;INDIRECT(ADDRESS(ROW()+2*24+1,2))&amp;"/"&amp;INDIRECT(ADDRESS(ROW()+2*24+1,3))&amp;"/"&amp;INDIRECT(ADDRESS(ROW()+2*24+1,4))&amp;"/"&amp;INDIRECT(ADDRESS(ROW()+2*24+1,6))&amp;"]"</f>
        <v>[canche/BNL712/50/TXA01]</v>
      </c>
      <c r="L73" s="44" t="s">
        <v>123</v>
      </c>
    </row>
    <row r="74" customFormat="false" ht="14.7" hidden="false" customHeight="false" outlineLevel="0" collapsed="false">
      <c r="B74" s="55" t="s">
        <v>45</v>
      </c>
      <c r="C74" s="55" t="s">
        <v>46</v>
      </c>
      <c r="D74" s="55"/>
      <c r="E74" s="55"/>
      <c r="F74" s="55" t="str">
        <f aca="false">LEFT(F72,3)&amp;TEXT(RIGHT(F72,2)-1,"#00")</f>
        <v>TXA01</v>
      </c>
      <c r="G74" s="70" t="n">
        <v>38</v>
      </c>
      <c r="H74" s="48" t="n">
        <v>1</v>
      </c>
      <c r="I74" s="48" t="s">
        <v>27</v>
      </c>
      <c r="J74" s="49" t="n">
        <f aca="false">J72+1</f>
        <v>12</v>
      </c>
      <c r="K74" s="89" t="str">
        <f aca="true">"["&amp;INDIRECT(ADDRESS(ROW()+2*24-1,2))&amp;"/"&amp;INDIRECT(ADDRESS(ROW()+2*24-1,3))&amp;"/"&amp;INDIRECT(ADDRESS(ROW()+2*24-1,4))&amp;"/"&amp;INDIRECT(ADDRESS(ROW()+2*24-1,6))&amp;"]"</f>
        <v>[canche/BNL712/50/RXA01]</v>
      </c>
      <c r="L74" s="58" t="s">
        <v>123</v>
      </c>
    </row>
    <row r="75" customFormat="false" ht="14.7" hidden="false" customHeight="false" outlineLevel="0" collapsed="false">
      <c r="B75" s="59" t="s">
        <v>45</v>
      </c>
      <c r="C75" s="59" t="s">
        <v>46</v>
      </c>
      <c r="D75" s="59"/>
      <c r="E75" s="59"/>
      <c r="F75" s="59" t="s">
        <v>2</v>
      </c>
      <c r="G75" s="29" t="n">
        <v>38</v>
      </c>
      <c r="H75" s="30" t="n">
        <v>1</v>
      </c>
      <c r="I75" s="30" t="s">
        <v>27</v>
      </c>
      <c r="J75" s="31" t="n">
        <f aca="false">J73+1</f>
        <v>13</v>
      </c>
      <c r="K75" s="39" t="s">
        <v>37</v>
      </c>
      <c r="L75" s="38" t="s">
        <v>122</v>
      </c>
    </row>
    <row r="76" customFormat="false" ht="14.4" hidden="false" customHeight="false" outlineLevel="0" collapsed="false">
      <c r="B76" s="62" t="s">
        <v>45</v>
      </c>
      <c r="C76" s="62" t="s">
        <v>46</v>
      </c>
      <c r="D76" s="62"/>
      <c r="E76" s="62"/>
      <c r="F76" s="62" t="str">
        <f aca="false">SUBSTITUTE(F75,"RX", "TX")</f>
        <v>TXD12</v>
      </c>
      <c r="G76" s="34" t="n">
        <v>38</v>
      </c>
      <c r="H76" s="35" t="n">
        <v>1</v>
      </c>
      <c r="I76" s="35" t="s">
        <v>27</v>
      </c>
      <c r="J76" s="36" t="n">
        <f aca="false">J74+1</f>
        <v>13</v>
      </c>
      <c r="K76" s="37"/>
      <c r="L76" s="38"/>
    </row>
    <row r="77" customFormat="false" ht="14.4" hidden="false" customHeight="false" outlineLevel="0" collapsed="false">
      <c r="B77" s="62" t="s">
        <v>45</v>
      </c>
      <c r="C77" s="62" t="s">
        <v>46</v>
      </c>
      <c r="D77" s="62"/>
      <c r="E77" s="62"/>
      <c r="F77" s="62" t="str">
        <f aca="false">LEFT(F75,3)&amp;TEXT(RIGHT(F75,2)-1,"#00")</f>
        <v>RXD11</v>
      </c>
      <c r="G77" s="34" t="n">
        <v>38</v>
      </c>
      <c r="H77" s="35" t="n">
        <v>1</v>
      </c>
      <c r="I77" s="35" t="s">
        <v>27</v>
      </c>
      <c r="J77" s="36" t="n">
        <f aca="false">J75+1</f>
        <v>14</v>
      </c>
      <c r="K77" s="40" t="s">
        <v>39</v>
      </c>
      <c r="L77" s="37" t="s">
        <v>122</v>
      </c>
    </row>
    <row r="78" customFormat="false" ht="14.4" hidden="false" customHeight="false" outlineLevel="0" collapsed="false">
      <c r="B78" s="62" t="s">
        <v>45</v>
      </c>
      <c r="C78" s="62" t="s">
        <v>46</v>
      </c>
      <c r="D78" s="62"/>
      <c r="E78" s="62"/>
      <c r="F78" s="62" t="str">
        <f aca="false">LEFT(F76,3)&amp;TEXT(RIGHT(F76,2)-1,"#00")</f>
        <v>TXD11</v>
      </c>
      <c r="G78" s="34" t="n">
        <v>38</v>
      </c>
      <c r="H78" s="35" t="n">
        <v>1</v>
      </c>
      <c r="I78" s="35" t="s">
        <v>27</v>
      </c>
      <c r="J78" s="36" t="n">
        <f aca="false">J76+1</f>
        <v>14</v>
      </c>
      <c r="K78" s="37"/>
      <c r="L78" s="37"/>
    </row>
    <row r="79" customFormat="false" ht="14.4" hidden="false" customHeight="false" outlineLevel="0" collapsed="false">
      <c r="B79" s="62" t="s">
        <v>45</v>
      </c>
      <c r="C79" s="62" t="s">
        <v>46</v>
      </c>
      <c r="D79" s="62"/>
      <c r="E79" s="62"/>
      <c r="F79" s="62" t="str">
        <f aca="false">LEFT(F77,3)&amp;TEXT(RIGHT(F77,2)-1,"#00")</f>
        <v>RXD10</v>
      </c>
      <c r="G79" s="34" t="n">
        <v>38</v>
      </c>
      <c r="H79" s="35" t="n">
        <v>1</v>
      </c>
      <c r="I79" s="35" t="s">
        <v>27</v>
      </c>
      <c r="J79" s="36" t="n">
        <f aca="false">J77+1</f>
        <v>15</v>
      </c>
      <c r="K79" s="40" t="s">
        <v>40</v>
      </c>
      <c r="L79" s="37" t="s">
        <v>122</v>
      </c>
    </row>
    <row r="80" customFormat="false" ht="14.4" hidden="false" customHeight="false" outlineLevel="0" collapsed="false">
      <c r="B80" s="62" t="s">
        <v>45</v>
      </c>
      <c r="C80" s="62" t="s">
        <v>46</v>
      </c>
      <c r="D80" s="62"/>
      <c r="E80" s="62"/>
      <c r="F80" s="62" t="str">
        <f aca="false">LEFT(F78,3)&amp;TEXT(RIGHT(F78,2)-1,"#00")</f>
        <v>TXD10</v>
      </c>
      <c r="G80" s="34" t="n">
        <v>38</v>
      </c>
      <c r="H80" s="35" t="n">
        <v>1</v>
      </c>
      <c r="I80" s="35" t="s">
        <v>27</v>
      </c>
      <c r="J80" s="36" t="n">
        <f aca="false">J78+1</f>
        <v>15</v>
      </c>
      <c r="K80" s="37"/>
      <c r="L80" s="37"/>
    </row>
    <row r="81" customFormat="false" ht="14.4" hidden="false" customHeight="false" outlineLevel="0" collapsed="false">
      <c r="B81" s="62" t="s">
        <v>45</v>
      </c>
      <c r="C81" s="62" t="s">
        <v>46</v>
      </c>
      <c r="D81" s="62"/>
      <c r="E81" s="62"/>
      <c r="F81" s="62" t="str">
        <f aca="false">LEFT(F79,3)&amp;TEXT(RIGHT(F79,2)-1,"#00")</f>
        <v>RXD09</v>
      </c>
      <c r="G81" s="34" t="n">
        <v>38</v>
      </c>
      <c r="H81" s="35" t="n">
        <v>1</v>
      </c>
      <c r="I81" s="35" t="s">
        <v>27</v>
      </c>
      <c r="J81" s="36" t="n">
        <f aca="false">J79+1</f>
        <v>16</v>
      </c>
      <c r="K81" s="40" t="s">
        <v>41</v>
      </c>
      <c r="L81" s="37" t="s">
        <v>122</v>
      </c>
    </row>
    <row r="82" customFormat="false" ht="14.4" hidden="false" customHeight="false" outlineLevel="0" collapsed="false">
      <c r="B82" s="62" t="s">
        <v>45</v>
      </c>
      <c r="C82" s="62" t="s">
        <v>46</v>
      </c>
      <c r="D82" s="62"/>
      <c r="E82" s="62"/>
      <c r="F82" s="62" t="str">
        <f aca="false">LEFT(F80,3)&amp;TEXT(RIGHT(F80,2)-1,"#00")</f>
        <v>TXD09</v>
      </c>
      <c r="G82" s="34" t="n">
        <v>38</v>
      </c>
      <c r="H82" s="35" t="n">
        <v>1</v>
      </c>
      <c r="I82" s="35" t="s">
        <v>27</v>
      </c>
      <c r="J82" s="36" t="n">
        <f aca="false">J80+1</f>
        <v>16</v>
      </c>
      <c r="K82" s="37"/>
      <c r="L82" s="37"/>
    </row>
    <row r="83" customFormat="false" ht="14.4" hidden="false" customHeight="false" outlineLevel="0" collapsed="false">
      <c r="B83" s="62" t="s">
        <v>45</v>
      </c>
      <c r="C83" s="62" t="s">
        <v>46</v>
      </c>
      <c r="D83" s="62"/>
      <c r="E83" s="62"/>
      <c r="F83" s="62" t="str">
        <f aca="false">LEFT(F81,3)&amp;TEXT(RIGHT(F81,2)-1,"#00")</f>
        <v>RXD08</v>
      </c>
      <c r="G83" s="34" t="n">
        <v>38</v>
      </c>
      <c r="H83" s="35" t="n">
        <v>1</v>
      </c>
      <c r="I83" s="35" t="s">
        <v>27</v>
      </c>
      <c r="J83" s="36" t="n">
        <f aca="false">J81+1</f>
        <v>17</v>
      </c>
      <c r="K83" s="40" t="s">
        <v>43</v>
      </c>
      <c r="L83" s="37" t="s">
        <v>122</v>
      </c>
    </row>
    <row r="84" customFormat="false" ht="14.4" hidden="false" customHeight="false" outlineLevel="0" collapsed="false">
      <c r="B84" s="62" t="s">
        <v>45</v>
      </c>
      <c r="C84" s="62" t="s">
        <v>46</v>
      </c>
      <c r="D84" s="62"/>
      <c r="E84" s="62"/>
      <c r="F84" s="62" t="str">
        <f aca="false">LEFT(F82,3)&amp;TEXT(RIGHT(F82,2)-1,"#00")</f>
        <v>TXD08</v>
      </c>
      <c r="G84" s="34" t="n">
        <v>38</v>
      </c>
      <c r="H84" s="35" t="n">
        <v>1</v>
      </c>
      <c r="I84" s="35" t="s">
        <v>27</v>
      </c>
      <c r="J84" s="36" t="n">
        <f aca="false">J82+1</f>
        <v>17</v>
      </c>
      <c r="K84" s="37"/>
      <c r="L84" s="37"/>
    </row>
    <row r="85" customFormat="false" ht="14.4" hidden="false" customHeight="false" outlineLevel="0" collapsed="false">
      <c r="B85" s="62" t="s">
        <v>45</v>
      </c>
      <c r="C85" s="62" t="s">
        <v>46</v>
      </c>
      <c r="D85" s="62"/>
      <c r="E85" s="62"/>
      <c r="F85" s="62" t="str">
        <f aca="false">LEFT(F83,3)&amp;TEXT(RIGHT(F83,2)-1,"#00")</f>
        <v>RXD07</v>
      </c>
      <c r="G85" s="34" t="n">
        <v>38</v>
      </c>
      <c r="H85" s="35" t="n">
        <v>1</v>
      </c>
      <c r="I85" s="35" t="s">
        <v>27</v>
      </c>
      <c r="J85" s="36" t="n">
        <f aca="false">J83+1</f>
        <v>18</v>
      </c>
      <c r="K85" s="40" t="s">
        <v>44</v>
      </c>
      <c r="L85" s="37" t="s">
        <v>122</v>
      </c>
    </row>
    <row r="86" customFormat="false" ht="14.4" hidden="false" customHeight="false" outlineLevel="0" collapsed="false">
      <c r="B86" s="62" t="s">
        <v>45</v>
      </c>
      <c r="C86" s="62" t="s">
        <v>46</v>
      </c>
      <c r="D86" s="62"/>
      <c r="E86" s="62"/>
      <c r="F86" s="62" t="str">
        <f aca="false">LEFT(F84,3)&amp;TEXT(RIGHT(F84,2)-1,"#00")</f>
        <v>TXD07</v>
      </c>
      <c r="G86" s="34" t="n">
        <v>38</v>
      </c>
      <c r="H86" s="35" t="n">
        <v>1</v>
      </c>
      <c r="I86" s="35" t="s">
        <v>27</v>
      </c>
      <c r="J86" s="36" t="n">
        <f aca="false">J84+1</f>
        <v>18</v>
      </c>
      <c r="K86" s="38"/>
      <c r="L86" s="37"/>
    </row>
    <row r="87" customFormat="false" ht="14.4" hidden="false" customHeight="false" outlineLevel="0" collapsed="false">
      <c r="B87" s="62" t="s">
        <v>45</v>
      </c>
      <c r="C87" s="62" t="s">
        <v>46</v>
      </c>
      <c r="D87" s="62"/>
      <c r="E87" s="62"/>
      <c r="F87" s="62" t="str">
        <f aca="false">LEFT(F85,3)&amp;TEXT(RIGHT(F85,2)-1,"#00")</f>
        <v>RXD06</v>
      </c>
      <c r="G87" s="34" t="n">
        <v>38</v>
      </c>
      <c r="H87" s="35" t="n">
        <v>1</v>
      </c>
      <c r="I87" s="35" t="s">
        <v>27</v>
      </c>
      <c r="J87" s="36" t="n">
        <f aca="false">J85+1</f>
        <v>19</v>
      </c>
      <c r="K87" s="38"/>
      <c r="L87" s="38"/>
    </row>
    <row r="88" customFormat="false" ht="14.4" hidden="false" customHeight="false" outlineLevel="0" collapsed="false">
      <c r="B88" s="62" t="s">
        <v>45</v>
      </c>
      <c r="C88" s="62" t="s">
        <v>46</v>
      </c>
      <c r="D88" s="62"/>
      <c r="E88" s="62"/>
      <c r="F88" s="62" t="str">
        <f aca="false">LEFT(F86,3)&amp;TEXT(RIGHT(F86,2)-1,"#00")</f>
        <v>TXD06</v>
      </c>
      <c r="G88" s="34" t="n">
        <v>38</v>
      </c>
      <c r="H88" s="35" t="n">
        <v>1</v>
      </c>
      <c r="I88" s="35" t="s">
        <v>27</v>
      </c>
      <c r="J88" s="36" t="n">
        <f aca="false">J86+1</f>
        <v>19</v>
      </c>
      <c r="K88" s="38"/>
      <c r="L88" s="38"/>
    </row>
    <row r="89" customFormat="false" ht="14.4" hidden="false" customHeight="false" outlineLevel="0" collapsed="false">
      <c r="B89" s="62" t="s">
        <v>45</v>
      </c>
      <c r="C89" s="62" t="s">
        <v>46</v>
      </c>
      <c r="D89" s="62"/>
      <c r="E89" s="62"/>
      <c r="F89" s="62" t="str">
        <f aca="false">LEFT(F87,3)&amp;TEXT(RIGHT(F87,2)-1,"#00")</f>
        <v>RXD05</v>
      </c>
      <c r="G89" s="34" t="n">
        <v>38</v>
      </c>
      <c r="H89" s="35" t="n">
        <v>1</v>
      </c>
      <c r="I89" s="35" t="s">
        <v>27</v>
      </c>
      <c r="J89" s="36" t="n">
        <f aca="false">J87+1</f>
        <v>20</v>
      </c>
      <c r="K89" s="38"/>
      <c r="L89" s="38"/>
    </row>
    <row r="90" customFormat="false" ht="14.4" hidden="false" customHeight="false" outlineLevel="0" collapsed="false">
      <c r="B90" s="62" t="s">
        <v>45</v>
      </c>
      <c r="C90" s="62" t="s">
        <v>46</v>
      </c>
      <c r="D90" s="62"/>
      <c r="E90" s="62"/>
      <c r="F90" s="62" t="str">
        <f aca="false">LEFT(F88,3)&amp;TEXT(RIGHT(F88,2)-1,"#00")</f>
        <v>TXD05</v>
      </c>
      <c r="G90" s="34" t="n">
        <v>38</v>
      </c>
      <c r="H90" s="35" t="n">
        <v>1</v>
      </c>
      <c r="I90" s="35" t="s">
        <v>27</v>
      </c>
      <c r="J90" s="36" t="n">
        <f aca="false">J88+1</f>
        <v>20</v>
      </c>
      <c r="K90" s="38"/>
      <c r="L90" s="38"/>
    </row>
    <row r="91" customFormat="false" ht="14.4" hidden="false" customHeight="false" outlineLevel="0" collapsed="false">
      <c r="B91" s="62" t="s">
        <v>45</v>
      </c>
      <c r="C91" s="62" t="s">
        <v>46</v>
      </c>
      <c r="D91" s="62"/>
      <c r="E91" s="62"/>
      <c r="F91" s="62" t="str">
        <f aca="false">LEFT(F89,3)&amp;TEXT(RIGHT(F89,2)-1,"#00")</f>
        <v>RXD04</v>
      </c>
      <c r="G91" s="34" t="n">
        <v>38</v>
      </c>
      <c r="H91" s="35" t="n">
        <v>1</v>
      </c>
      <c r="I91" s="35" t="s">
        <v>27</v>
      </c>
      <c r="J91" s="36" t="n">
        <f aca="false">J89+1</f>
        <v>21</v>
      </c>
      <c r="K91" s="38"/>
      <c r="L91" s="38"/>
    </row>
    <row r="92" customFormat="false" ht="14.4" hidden="false" customHeight="false" outlineLevel="0" collapsed="false">
      <c r="B92" s="62" t="s">
        <v>45</v>
      </c>
      <c r="C92" s="62" t="s">
        <v>46</v>
      </c>
      <c r="D92" s="62"/>
      <c r="E92" s="62"/>
      <c r="F92" s="62" t="str">
        <f aca="false">LEFT(F90,3)&amp;TEXT(RIGHT(F90,2)-1,"#00")</f>
        <v>TXD04</v>
      </c>
      <c r="G92" s="34" t="n">
        <v>38</v>
      </c>
      <c r="H92" s="35" t="n">
        <v>1</v>
      </c>
      <c r="I92" s="35" t="s">
        <v>27</v>
      </c>
      <c r="J92" s="36" t="n">
        <f aca="false">J90+1</f>
        <v>21</v>
      </c>
      <c r="K92" s="38"/>
      <c r="L92" s="38"/>
    </row>
    <row r="93" customFormat="false" ht="14.4" hidden="false" customHeight="false" outlineLevel="0" collapsed="false">
      <c r="B93" s="62" t="s">
        <v>45</v>
      </c>
      <c r="C93" s="62" t="s">
        <v>46</v>
      </c>
      <c r="D93" s="62"/>
      <c r="E93" s="62"/>
      <c r="F93" s="62" t="str">
        <f aca="false">LEFT(F91,3)&amp;TEXT(RIGHT(F91,2)-1,"#00")</f>
        <v>RXD03</v>
      </c>
      <c r="G93" s="34" t="n">
        <v>38</v>
      </c>
      <c r="H93" s="35" t="n">
        <v>1</v>
      </c>
      <c r="I93" s="35" t="s">
        <v>27</v>
      </c>
      <c r="J93" s="36" t="n">
        <f aca="false">J91+1</f>
        <v>22</v>
      </c>
      <c r="K93" s="38"/>
      <c r="L93" s="38"/>
    </row>
    <row r="94" customFormat="false" ht="14.4" hidden="false" customHeight="false" outlineLevel="0" collapsed="false">
      <c r="B94" s="62" t="s">
        <v>45</v>
      </c>
      <c r="C94" s="62" t="s">
        <v>46</v>
      </c>
      <c r="D94" s="62"/>
      <c r="E94" s="62"/>
      <c r="F94" s="62" t="str">
        <f aca="false">LEFT(F92,3)&amp;TEXT(RIGHT(F92,2)-1,"#00")</f>
        <v>TXD03</v>
      </c>
      <c r="G94" s="34" t="n">
        <v>38</v>
      </c>
      <c r="H94" s="35" t="n">
        <v>1</v>
      </c>
      <c r="I94" s="35" t="s">
        <v>27</v>
      </c>
      <c r="J94" s="36" t="n">
        <f aca="false">J92+1</f>
        <v>22</v>
      </c>
      <c r="K94" s="38"/>
      <c r="L94" s="38"/>
    </row>
    <row r="95" customFormat="false" ht="14.4" hidden="false" customHeight="false" outlineLevel="0" collapsed="false">
      <c r="B95" s="62" t="s">
        <v>45</v>
      </c>
      <c r="C95" s="62" t="s">
        <v>46</v>
      </c>
      <c r="D95" s="62"/>
      <c r="E95" s="62"/>
      <c r="F95" s="62" t="str">
        <f aca="false">LEFT(F93,3)&amp;TEXT(RIGHT(F93,2)-1,"#00")</f>
        <v>RXD02</v>
      </c>
      <c r="G95" s="34" t="n">
        <v>38</v>
      </c>
      <c r="H95" s="35" t="n">
        <v>1</v>
      </c>
      <c r="I95" s="35" t="s">
        <v>27</v>
      </c>
      <c r="J95" s="36" t="n">
        <f aca="false">J93+1</f>
        <v>23</v>
      </c>
      <c r="K95" s="38"/>
      <c r="L95" s="38"/>
    </row>
    <row r="96" customFormat="false" ht="14.4" hidden="false" customHeight="false" outlineLevel="0" collapsed="false">
      <c r="B96" s="62" t="s">
        <v>45</v>
      </c>
      <c r="C96" s="62" t="s">
        <v>46</v>
      </c>
      <c r="D96" s="62"/>
      <c r="E96" s="62"/>
      <c r="F96" s="62" t="str">
        <f aca="false">LEFT(F94,3)&amp;TEXT(RIGHT(F94,2)-1,"#00")</f>
        <v>TXD02</v>
      </c>
      <c r="G96" s="34" t="n">
        <v>38</v>
      </c>
      <c r="H96" s="35" t="n">
        <v>1</v>
      </c>
      <c r="I96" s="35" t="s">
        <v>27</v>
      </c>
      <c r="J96" s="36" t="n">
        <f aca="false">J94+1</f>
        <v>23</v>
      </c>
      <c r="K96" s="38"/>
      <c r="L96" s="38"/>
    </row>
    <row r="97" customFormat="false" ht="14.4" hidden="false" customHeight="false" outlineLevel="0" collapsed="false">
      <c r="B97" s="62" t="s">
        <v>45</v>
      </c>
      <c r="C97" s="62" t="s">
        <v>46</v>
      </c>
      <c r="D97" s="62"/>
      <c r="E97" s="62"/>
      <c r="F97" s="62" t="str">
        <f aca="false">LEFT(F95,3)&amp;TEXT(RIGHT(F95,2)-1,"#00")</f>
        <v>RXD01</v>
      </c>
      <c r="G97" s="34" t="n">
        <v>38</v>
      </c>
      <c r="H97" s="35" t="n">
        <v>1</v>
      </c>
      <c r="I97" s="35" t="s">
        <v>27</v>
      </c>
      <c r="J97" s="36" t="n">
        <f aca="false">J95+1</f>
        <v>24</v>
      </c>
      <c r="K97" s="81" t="s">
        <v>102</v>
      </c>
      <c r="L97" s="38" t="s">
        <v>103</v>
      </c>
    </row>
    <row r="98" customFormat="false" ht="14.7" hidden="false" customHeight="false" outlineLevel="0" collapsed="false">
      <c r="B98" s="64" t="s">
        <v>45</v>
      </c>
      <c r="C98" s="64" t="s">
        <v>46</v>
      </c>
      <c r="D98" s="64"/>
      <c r="E98" s="64"/>
      <c r="F98" s="64" t="str">
        <f aca="false">LEFT(F96,3)&amp;TEXT(RIGHT(F96,2)-1,"#00")</f>
        <v>TXD01</v>
      </c>
      <c r="G98" s="70" t="n">
        <v>38</v>
      </c>
      <c r="H98" s="48" t="n">
        <v>1</v>
      </c>
      <c r="I98" s="48" t="s">
        <v>27</v>
      </c>
      <c r="J98" s="49" t="n">
        <f aca="false">J96+1</f>
        <v>24</v>
      </c>
      <c r="K98" s="90" t="s">
        <v>104</v>
      </c>
      <c r="L98" s="67" t="s">
        <v>103</v>
      </c>
    </row>
    <row r="99" customFormat="false" ht="14.7" hidden="false" customHeight="false" outlineLevel="0" collapsed="false">
      <c r="B99" s="71" t="s">
        <v>100</v>
      </c>
      <c r="C99" s="71" t="s">
        <v>46</v>
      </c>
      <c r="D99" s="71" t="n">
        <v>50</v>
      </c>
      <c r="E99" s="71"/>
      <c r="F99" s="71" t="s">
        <v>1</v>
      </c>
      <c r="G99" s="29" t="n">
        <v>38</v>
      </c>
      <c r="H99" s="30" t="n">
        <v>2</v>
      </c>
      <c r="I99" s="30" t="s">
        <v>99</v>
      </c>
      <c r="J99" s="31" t="n">
        <v>1</v>
      </c>
      <c r="K99" s="91" t="str">
        <f aca="true">"["&amp;INDIRECT(ADDRESS(ROW()-2*24+1,2))&amp;"/"&amp;INDIRECT(ADDRESS(ROW()-2*24+1,3))&amp;"/"&amp;INDIRECT(ADDRESS(ROW()-2*24+1,4))&amp;"/"&amp;INDIRECT(ADDRESS(ROW()-2*24+1,6))&amp;"]"</f>
        <v>[agogna/BNL712//TXA12]</v>
      </c>
      <c r="L99" s="74" t="s">
        <v>124</v>
      </c>
    </row>
    <row r="100" customFormat="false" ht="14.4" hidden="false" customHeight="false" outlineLevel="0" collapsed="false">
      <c r="B100" s="73" t="s">
        <v>100</v>
      </c>
      <c r="C100" s="73" t="s">
        <v>46</v>
      </c>
      <c r="D100" s="73" t="n">
        <v>50</v>
      </c>
      <c r="E100" s="73"/>
      <c r="F100" s="73" t="str">
        <f aca="false">SUBSTITUTE(F99,"RX", "TX")</f>
        <v>TXA12</v>
      </c>
      <c r="G100" s="34" t="n">
        <v>38</v>
      </c>
      <c r="H100" s="35" t="n">
        <v>2</v>
      </c>
      <c r="I100" s="35" t="s">
        <v>99</v>
      </c>
      <c r="J100" s="36" t="n">
        <v>1</v>
      </c>
      <c r="K100" s="84" t="str">
        <f aca="true">"["&amp;INDIRECT(ADDRESS(ROW()-2*24-1,2))&amp;"/"&amp;INDIRECT(ADDRESS(ROW()-2*24-1,3))&amp;"/"&amp;INDIRECT(ADDRESS(ROW()-2*24-1,4))&amp;"/"&amp;INDIRECT(ADDRESS(ROW()-2*24-1,6))&amp;"]"</f>
        <v>[agogna/BNL712//RXA12]</v>
      </c>
      <c r="L100" s="74" t="s">
        <v>124</v>
      </c>
    </row>
    <row r="101" customFormat="false" ht="14.4" hidden="false" customHeight="false" outlineLevel="0" collapsed="false">
      <c r="B101" s="73" t="s">
        <v>100</v>
      </c>
      <c r="C101" s="73" t="s">
        <v>46</v>
      </c>
      <c r="D101" s="73" t="n">
        <v>50</v>
      </c>
      <c r="E101" s="73"/>
      <c r="F101" s="73" t="str">
        <f aca="false">LEFT(F99,3)&amp;TEXT(RIGHT(F99,2)-1,"#00")</f>
        <v>RXA11</v>
      </c>
      <c r="G101" s="34" t="n">
        <v>38</v>
      </c>
      <c r="H101" s="35" t="n">
        <v>2</v>
      </c>
      <c r="I101" s="35" t="s">
        <v>99</v>
      </c>
      <c r="J101" s="36" t="n">
        <f aca="false">J99+1</f>
        <v>2</v>
      </c>
      <c r="K101" s="85" t="str">
        <f aca="true">"["&amp;INDIRECT(ADDRESS(ROW()-2*24+1,2))&amp;"/"&amp;INDIRECT(ADDRESS(ROW()-2*24+1,3))&amp;"/"&amp;INDIRECT(ADDRESS(ROW()-2*24+1,4))&amp;"/"&amp;INDIRECT(ADDRESS(ROW()-2*24+1,6))&amp;"]"</f>
        <v>[agogna/BNL712//TXA11]</v>
      </c>
      <c r="L101" s="74" t="s">
        <v>124</v>
      </c>
    </row>
    <row r="102" customFormat="false" ht="14.4" hidden="false" customHeight="false" outlineLevel="0" collapsed="false">
      <c r="B102" s="73" t="s">
        <v>100</v>
      </c>
      <c r="C102" s="73" t="s">
        <v>46</v>
      </c>
      <c r="D102" s="73" t="n">
        <v>50</v>
      </c>
      <c r="E102" s="73"/>
      <c r="F102" s="73" t="str">
        <f aca="false">LEFT(F100,3)&amp;TEXT(RIGHT(F100,2)-1,"#00")</f>
        <v>TXA11</v>
      </c>
      <c r="G102" s="34" t="n">
        <v>38</v>
      </c>
      <c r="H102" s="35" t="n">
        <v>2</v>
      </c>
      <c r="I102" s="35" t="s">
        <v>99</v>
      </c>
      <c r="J102" s="36" t="n">
        <f aca="false">J100+1</f>
        <v>2</v>
      </c>
      <c r="K102" s="85" t="str">
        <f aca="true">"["&amp;INDIRECT(ADDRESS(ROW()-2*24-1,2))&amp;"/"&amp;INDIRECT(ADDRESS(ROW()-2*24-1,3))&amp;"/"&amp;INDIRECT(ADDRESS(ROW()-2*24-1,4))&amp;"/"&amp;INDIRECT(ADDRESS(ROW()-2*24-1,6))&amp;"]"</f>
        <v>[agogna/BNL712//RXA11]</v>
      </c>
      <c r="L102" s="74" t="s">
        <v>124</v>
      </c>
    </row>
    <row r="103" customFormat="false" ht="14.4" hidden="false" customHeight="false" outlineLevel="0" collapsed="false">
      <c r="B103" s="73" t="s">
        <v>100</v>
      </c>
      <c r="C103" s="73" t="s">
        <v>46</v>
      </c>
      <c r="D103" s="73" t="n">
        <v>50</v>
      </c>
      <c r="E103" s="73"/>
      <c r="F103" s="73" t="str">
        <f aca="false">LEFT(F101,3)&amp;TEXT(RIGHT(F101,2)-1,"#00")</f>
        <v>RXA10</v>
      </c>
      <c r="G103" s="34" t="n">
        <v>38</v>
      </c>
      <c r="H103" s="35" t="n">
        <v>2</v>
      </c>
      <c r="I103" s="35" t="s">
        <v>99</v>
      </c>
      <c r="J103" s="36" t="n">
        <f aca="false">J101+1</f>
        <v>3</v>
      </c>
      <c r="K103" s="86" t="str">
        <f aca="true">"["&amp;INDIRECT(ADDRESS(ROW()-2*24+1,2))&amp;"/"&amp;INDIRECT(ADDRESS(ROW()-2*24+1,3))&amp;"/"&amp;INDIRECT(ADDRESS(ROW()-2*24+1,4))&amp;"/"&amp;INDIRECT(ADDRESS(ROW()-2*24+1,6))&amp;"]"</f>
        <v>[agogna/BNL712//TXA10]</v>
      </c>
      <c r="L103" s="74" t="s">
        <v>124</v>
      </c>
    </row>
    <row r="104" customFormat="false" ht="14.4" hidden="false" customHeight="false" outlineLevel="0" collapsed="false">
      <c r="B104" s="73" t="s">
        <v>100</v>
      </c>
      <c r="C104" s="73" t="s">
        <v>46</v>
      </c>
      <c r="D104" s="73" t="n">
        <v>50</v>
      </c>
      <c r="E104" s="73"/>
      <c r="F104" s="73" t="str">
        <f aca="false">LEFT(F102,3)&amp;TEXT(RIGHT(F102,2)-1,"#00")</f>
        <v>TXA10</v>
      </c>
      <c r="G104" s="34" t="n">
        <v>38</v>
      </c>
      <c r="H104" s="35" t="n">
        <v>2</v>
      </c>
      <c r="I104" s="35" t="s">
        <v>99</v>
      </c>
      <c r="J104" s="36" t="n">
        <f aca="false">J102+1</f>
        <v>3</v>
      </c>
      <c r="K104" s="86" t="str">
        <f aca="true">"["&amp;INDIRECT(ADDRESS(ROW()-2*24-1,2))&amp;"/"&amp;INDIRECT(ADDRESS(ROW()-2*24-1,3))&amp;"/"&amp;INDIRECT(ADDRESS(ROW()-2*24-1,4))&amp;"/"&amp;INDIRECT(ADDRESS(ROW()-2*24-1,6))&amp;"]"</f>
        <v>[agogna/BNL712//RXA10]</v>
      </c>
      <c r="L104" s="74" t="s">
        <v>124</v>
      </c>
    </row>
    <row r="105" customFormat="false" ht="14.4" hidden="false" customHeight="false" outlineLevel="0" collapsed="false">
      <c r="B105" s="73" t="s">
        <v>100</v>
      </c>
      <c r="C105" s="73" t="s">
        <v>46</v>
      </c>
      <c r="D105" s="73" t="n">
        <v>50</v>
      </c>
      <c r="E105" s="73"/>
      <c r="F105" s="73" t="str">
        <f aca="false">LEFT(F103,3)&amp;TEXT(RIGHT(F103,2)-1,"#00")</f>
        <v>RXA09</v>
      </c>
      <c r="G105" s="34" t="n">
        <v>38</v>
      </c>
      <c r="H105" s="35" t="n">
        <v>2</v>
      </c>
      <c r="I105" s="35" t="s">
        <v>99</v>
      </c>
      <c r="J105" s="36" t="n">
        <f aca="false">J103+1</f>
        <v>4</v>
      </c>
      <c r="K105" s="87" t="str">
        <f aca="true">"["&amp;INDIRECT(ADDRESS(ROW()-2*24+1,2))&amp;"/"&amp;INDIRECT(ADDRESS(ROW()-2*24+1,3))&amp;"/"&amp;INDIRECT(ADDRESS(ROW()-2*24+1,4))&amp;"/"&amp;INDIRECT(ADDRESS(ROW()-2*24+1,6))&amp;"]"</f>
        <v>[agogna/BNL712//TXA09]</v>
      </c>
      <c r="L105" s="74" t="s">
        <v>124</v>
      </c>
    </row>
    <row r="106" customFormat="false" ht="14.4" hidden="false" customHeight="false" outlineLevel="0" collapsed="false">
      <c r="B106" s="73" t="s">
        <v>100</v>
      </c>
      <c r="C106" s="73" t="s">
        <v>46</v>
      </c>
      <c r="D106" s="73" t="n">
        <v>50</v>
      </c>
      <c r="E106" s="73"/>
      <c r="F106" s="73" t="str">
        <f aca="false">LEFT(F104,3)&amp;TEXT(RIGHT(F104,2)-1,"#00")</f>
        <v>TXA09</v>
      </c>
      <c r="G106" s="34" t="n">
        <v>38</v>
      </c>
      <c r="H106" s="35" t="n">
        <v>2</v>
      </c>
      <c r="I106" s="35" t="s">
        <v>99</v>
      </c>
      <c r="J106" s="36" t="n">
        <f aca="false">J104+1</f>
        <v>4</v>
      </c>
      <c r="K106" s="87" t="str">
        <f aca="true">"["&amp;INDIRECT(ADDRESS(ROW()-2*24-1,2))&amp;"/"&amp;INDIRECT(ADDRESS(ROW()-2*24-1,3))&amp;"/"&amp;INDIRECT(ADDRESS(ROW()-2*24-1,4))&amp;"/"&amp;INDIRECT(ADDRESS(ROW()-2*24-1,6))&amp;"]"</f>
        <v>[agogna/BNL712//RXA09]</v>
      </c>
      <c r="L106" s="74" t="s">
        <v>124</v>
      </c>
    </row>
    <row r="107" customFormat="false" ht="14.4" hidden="false" customHeight="false" outlineLevel="0" collapsed="false">
      <c r="B107" s="73" t="s">
        <v>100</v>
      </c>
      <c r="C107" s="73" t="s">
        <v>46</v>
      </c>
      <c r="D107" s="73" t="n">
        <v>50</v>
      </c>
      <c r="E107" s="73"/>
      <c r="F107" s="73" t="str">
        <f aca="false">LEFT(F105,3)&amp;TEXT(RIGHT(F105,2)-1,"#00")</f>
        <v>RXA08</v>
      </c>
      <c r="G107" s="34" t="n">
        <v>38</v>
      </c>
      <c r="H107" s="35" t="n">
        <v>2</v>
      </c>
      <c r="I107" s="35" t="s">
        <v>99</v>
      </c>
      <c r="J107" s="36" t="n">
        <f aca="false">J105+1</f>
        <v>5</v>
      </c>
      <c r="K107" s="88" t="str">
        <f aca="true">"["&amp;INDIRECT(ADDRESS(ROW()-2*24+1,2))&amp;"/"&amp;INDIRECT(ADDRESS(ROW()-2*24+1,3))&amp;"/"&amp;INDIRECT(ADDRESS(ROW()-2*24+1,4))&amp;"/"&amp;INDIRECT(ADDRESS(ROW()-2*24+1,6))&amp;"]"</f>
        <v>[agogna/BNL712//TXA08]</v>
      </c>
      <c r="L107" s="74" t="s">
        <v>124</v>
      </c>
    </row>
    <row r="108" customFormat="false" ht="14.4" hidden="false" customHeight="false" outlineLevel="0" collapsed="false">
      <c r="B108" s="73" t="s">
        <v>100</v>
      </c>
      <c r="C108" s="73" t="s">
        <v>46</v>
      </c>
      <c r="D108" s="73" t="n">
        <v>50</v>
      </c>
      <c r="E108" s="73"/>
      <c r="F108" s="73" t="str">
        <f aca="false">LEFT(F106,3)&amp;TEXT(RIGHT(F106,2)-1,"#00")</f>
        <v>TXA08</v>
      </c>
      <c r="G108" s="34" t="n">
        <v>38</v>
      </c>
      <c r="H108" s="35" t="n">
        <v>2</v>
      </c>
      <c r="I108" s="35" t="s">
        <v>99</v>
      </c>
      <c r="J108" s="36" t="n">
        <f aca="false">J106+1</f>
        <v>5</v>
      </c>
      <c r="K108" s="88" t="str">
        <f aca="true">"["&amp;INDIRECT(ADDRESS(ROW()-2*24-1,2))&amp;"/"&amp;INDIRECT(ADDRESS(ROW()-2*24-1,3))&amp;"/"&amp;INDIRECT(ADDRESS(ROW()-2*24-1,4))&amp;"/"&amp;INDIRECT(ADDRESS(ROW()-2*24-1,6))&amp;"]"</f>
        <v>[agogna/BNL712//RXA08]</v>
      </c>
      <c r="L108" s="74" t="s">
        <v>124</v>
      </c>
    </row>
    <row r="109" customFormat="false" ht="14.4" hidden="false" customHeight="false" outlineLevel="0" collapsed="false">
      <c r="B109" s="73" t="s">
        <v>100</v>
      </c>
      <c r="C109" s="73" t="s">
        <v>46</v>
      </c>
      <c r="D109" s="73" t="n">
        <v>50</v>
      </c>
      <c r="E109" s="73"/>
      <c r="F109" s="73" t="str">
        <f aca="false">LEFT(F107,3)&amp;TEXT(RIGHT(F107,2)-1,"#00")</f>
        <v>RXA07</v>
      </c>
      <c r="G109" s="34" t="n">
        <v>38</v>
      </c>
      <c r="H109" s="35" t="n">
        <v>2</v>
      </c>
      <c r="I109" s="35" t="s">
        <v>99</v>
      </c>
      <c r="J109" s="36" t="n">
        <f aca="false">J107+1</f>
        <v>6</v>
      </c>
      <c r="K109" s="85" t="str">
        <f aca="true">"["&amp;INDIRECT(ADDRESS(ROW()-2*24+1,2))&amp;"/"&amp;INDIRECT(ADDRESS(ROW()-2*24+1,3))&amp;"/"&amp;INDIRECT(ADDRESS(ROW()-2*24+1,4))&amp;"/"&amp;INDIRECT(ADDRESS(ROW()-2*24+1,6))&amp;"]"</f>
        <v>[agogna/BNL712//TXA07]</v>
      </c>
      <c r="L109" s="74" t="s">
        <v>124</v>
      </c>
    </row>
    <row r="110" customFormat="false" ht="14.4" hidden="false" customHeight="false" outlineLevel="0" collapsed="false">
      <c r="B110" s="73" t="s">
        <v>100</v>
      </c>
      <c r="C110" s="73" t="s">
        <v>46</v>
      </c>
      <c r="D110" s="73" t="n">
        <v>50</v>
      </c>
      <c r="E110" s="73"/>
      <c r="F110" s="73" t="str">
        <f aca="false">LEFT(F108,3)&amp;TEXT(RIGHT(F108,2)-1,"#00")</f>
        <v>TXA07</v>
      </c>
      <c r="G110" s="34" t="n">
        <v>38</v>
      </c>
      <c r="H110" s="35" t="n">
        <v>2</v>
      </c>
      <c r="I110" s="35" t="s">
        <v>99</v>
      </c>
      <c r="J110" s="36" t="n">
        <f aca="false">J108+1</f>
        <v>6</v>
      </c>
      <c r="K110" s="85" t="str">
        <f aca="true">"["&amp;INDIRECT(ADDRESS(ROW()-2*24-1,2))&amp;"/"&amp;INDIRECT(ADDRESS(ROW()-2*24-1,3))&amp;"/"&amp;INDIRECT(ADDRESS(ROW()-2*24-1,4))&amp;"/"&amp;INDIRECT(ADDRESS(ROW()-2*24-1,6))&amp;"]"</f>
        <v>[agogna/BNL712//RXA07]</v>
      </c>
      <c r="L110" s="74" t="s">
        <v>124</v>
      </c>
    </row>
    <row r="111" customFormat="false" ht="14.4" hidden="false" customHeight="false" outlineLevel="0" collapsed="false">
      <c r="B111" s="73" t="s">
        <v>100</v>
      </c>
      <c r="C111" s="73" t="s">
        <v>46</v>
      </c>
      <c r="D111" s="73" t="n">
        <v>50</v>
      </c>
      <c r="E111" s="73"/>
      <c r="F111" s="73" t="str">
        <f aca="false">LEFT(F109,3)&amp;TEXT(RIGHT(F109,2)-1,"#00")</f>
        <v>RXA06</v>
      </c>
      <c r="G111" s="34" t="n">
        <v>38</v>
      </c>
      <c r="H111" s="35" t="n">
        <v>2</v>
      </c>
      <c r="I111" s="35" t="s">
        <v>99</v>
      </c>
      <c r="J111" s="36" t="n">
        <f aca="false">J109+1</f>
        <v>7</v>
      </c>
      <c r="K111" s="84" t="str">
        <f aca="true">"["&amp;INDIRECT(ADDRESS(ROW()-2*24+1,2))&amp;"/"&amp;INDIRECT(ADDRESS(ROW()-2*24+1,3))&amp;"/"&amp;INDIRECT(ADDRESS(ROW()-2*24+1,4))&amp;"/"&amp;INDIRECT(ADDRESS(ROW()-2*24+1,6))&amp;"]"</f>
        <v>[agogna/BNL712//TXA06]</v>
      </c>
      <c r="L111" s="74" t="s">
        <v>124</v>
      </c>
    </row>
    <row r="112" customFormat="false" ht="14.4" hidden="false" customHeight="false" outlineLevel="0" collapsed="false">
      <c r="B112" s="73" t="s">
        <v>100</v>
      </c>
      <c r="C112" s="73" t="s">
        <v>46</v>
      </c>
      <c r="D112" s="73" t="n">
        <v>50</v>
      </c>
      <c r="E112" s="73"/>
      <c r="F112" s="73" t="str">
        <f aca="false">LEFT(F110,3)&amp;TEXT(RIGHT(F110,2)-1,"#00")</f>
        <v>TXA06</v>
      </c>
      <c r="G112" s="34" t="n">
        <v>38</v>
      </c>
      <c r="H112" s="35" t="n">
        <v>2</v>
      </c>
      <c r="I112" s="35" t="s">
        <v>99</v>
      </c>
      <c r="J112" s="36" t="n">
        <f aca="false">J110+1</f>
        <v>7</v>
      </c>
      <c r="K112" s="84" t="str">
        <f aca="true">"["&amp;INDIRECT(ADDRESS(ROW()-2*24-1,2))&amp;"/"&amp;INDIRECT(ADDRESS(ROW()-2*24-1,3))&amp;"/"&amp;INDIRECT(ADDRESS(ROW()-2*24-1,4))&amp;"/"&amp;INDIRECT(ADDRESS(ROW()-2*24-1,6))&amp;"]"</f>
        <v>[agogna/BNL712//RXA06]</v>
      </c>
      <c r="L112" s="74" t="s">
        <v>124</v>
      </c>
    </row>
    <row r="113" customFormat="false" ht="14.4" hidden="false" customHeight="false" outlineLevel="0" collapsed="false">
      <c r="B113" s="73" t="s">
        <v>100</v>
      </c>
      <c r="C113" s="73" t="s">
        <v>46</v>
      </c>
      <c r="D113" s="73" t="n">
        <v>50</v>
      </c>
      <c r="E113" s="73"/>
      <c r="F113" s="73" t="str">
        <f aca="false">LEFT(F111,3)&amp;TEXT(RIGHT(F111,2)-1,"#00")</f>
        <v>RXA05</v>
      </c>
      <c r="G113" s="34" t="n">
        <v>38</v>
      </c>
      <c r="H113" s="35" t="n">
        <v>2</v>
      </c>
      <c r="I113" s="35" t="s">
        <v>99</v>
      </c>
      <c r="J113" s="36" t="n">
        <f aca="false">J111+1</f>
        <v>8</v>
      </c>
      <c r="K113" s="85" t="str">
        <f aca="true">"["&amp;INDIRECT(ADDRESS(ROW()-2*24+1,2))&amp;"/"&amp;INDIRECT(ADDRESS(ROW()-2*24+1,3))&amp;"/"&amp;INDIRECT(ADDRESS(ROW()-2*24+1,4))&amp;"/"&amp;INDIRECT(ADDRESS(ROW()-2*24+1,6))&amp;"]"</f>
        <v>[agogna/BNL712//TXA05]</v>
      </c>
      <c r="L113" s="74" t="s">
        <v>124</v>
      </c>
    </row>
    <row r="114" customFormat="false" ht="14.4" hidden="false" customHeight="false" outlineLevel="0" collapsed="false">
      <c r="B114" s="73" t="s">
        <v>100</v>
      </c>
      <c r="C114" s="73" t="s">
        <v>46</v>
      </c>
      <c r="D114" s="73" t="n">
        <v>50</v>
      </c>
      <c r="E114" s="73"/>
      <c r="F114" s="73" t="str">
        <f aca="false">LEFT(F112,3)&amp;TEXT(RIGHT(F112,2)-1,"#00")</f>
        <v>TXA05</v>
      </c>
      <c r="G114" s="34" t="n">
        <v>38</v>
      </c>
      <c r="H114" s="35" t="n">
        <v>2</v>
      </c>
      <c r="I114" s="35" t="s">
        <v>99</v>
      </c>
      <c r="J114" s="36" t="n">
        <f aca="false">J112+1</f>
        <v>8</v>
      </c>
      <c r="K114" s="85" t="str">
        <f aca="true">"["&amp;INDIRECT(ADDRESS(ROW()-2*24-1,2))&amp;"/"&amp;INDIRECT(ADDRESS(ROW()-2*24-1,3))&amp;"/"&amp;INDIRECT(ADDRESS(ROW()-2*24-1,4))&amp;"/"&amp;INDIRECT(ADDRESS(ROW()-2*24-1,6))&amp;"]"</f>
        <v>[agogna/BNL712//RXA05]</v>
      </c>
      <c r="L114" s="74" t="s">
        <v>124</v>
      </c>
    </row>
    <row r="115" customFormat="false" ht="14.4" hidden="false" customHeight="false" outlineLevel="0" collapsed="false">
      <c r="B115" s="73" t="s">
        <v>100</v>
      </c>
      <c r="C115" s="73" t="s">
        <v>46</v>
      </c>
      <c r="D115" s="73" t="n">
        <v>50</v>
      </c>
      <c r="E115" s="73"/>
      <c r="F115" s="73" t="str">
        <f aca="false">LEFT(F113,3)&amp;TEXT(RIGHT(F113,2)-1,"#00")</f>
        <v>RXA04</v>
      </c>
      <c r="G115" s="34" t="n">
        <v>38</v>
      </c>
      <c r="H115" s="35" t="n">
        <v>2</v>
      </c>
      <c r="I115" s="35" t="s">
        <v>99</v>
      </c>
      <c r="J115" s="36" t="n">
        <f aca="false">J113+1</f>
        <v>9</v>
      </c>
      <c r="K115" s="86" t="str">
        <f aca="true">"["&amp;INDIRECT(ADDRESS(ROW()-2*24+1,2))&amp;"/"&amp;INDIRECT(ADDRESS(ROW()-2*24+1,3))&amp;"/"&amp;INDIRECT(ADDRESS(ROW()-2*24+1,4))&amp;"/"&amp;INDIRECT(ADDRESS(ROW()-2*24+1,6))&amp;"]"</f>
        <v>[agogna/BNL712//TXA04]</v>
      </c>
      <c r="L115" s="74" t="s">
        <v>124</v>
      </c>
    </row>
    <row r="116" customFormat="false" ht="14.4" hidden="false" customHeight="false" outlineLevel="0" collapsed="false">
      <c r="B116" s="73" t="s">
        <v>100</v>
      </c>
      <c r="C116" s="73" t="s">
        <v>46</v>
      </c>
      <c r="D116" s="73" t="n">
        <v>50</v>
      </c>
      <c r="E116" s="73"/>
      <c r="F116" s="73" t="str">
        <f aca="false">LEFT(F114,3)&amp;TEXT(RIGHT(F114,2)-1,"#00")</f>
        <v>TXA04</v>
      </c>
      <c r="G116" s="34" t="n">
        <v>38</v>
      </c>
      <c r="H116" s="35" t="n">
        <v>2</v>
      </c>
      <c r="I116" s="35" t="s">
        <v>99</v>
      </c>
      <c r="J116" s="36" t="n">
        <f aca="false">J114+1</f>
        <v>9</v>
      </c>
      <c r="K116" s="86" t="str">
        <f aca="true">"["&amp;INDIRECT(ADDRESS(ROW()-2*24-1,2))&amp;"/"&amp;INDIRECT(ADDRESS(ROW()-2*24-1,3))&amp;"/"&amp;INDIRECT(ADDRESS(ROW()-2*24-1,4))&amp;"/"&amp;INDIRECT(ADDRESS(ROW()-2*24-1,6))&amp;"]"</f>
        <v>[agogna/BNL712//RXA04]</v>
      </c>
      <c r="L116" s="74" t="s">
        <v>124</v>
      </c>
    </row>
    <row r="117" customFormat="false" ht="14.4" hidden="false" customHeight="false" outlineLevel="0" collapsed="false">
      <c r="B117" s="73" t="s">
        <v>100</v>
      </c>
      <c r="C117" s="73" t="s">
        <v>46</v>
      </c>
      <c r="D117" s="73" t="n">
        <v>50</v>
      </c>
      <c r="E117" s="73"/>
      <c r="F117" s="73" t="str">
        <f aca="false">LEFT(F115,3)&amp;TEXT(RIGHT(F115,2)-1,"#00")</f>
        <v>RXA03</v>
      </c>
      <c r="G117" s="34" t="n">
        <v>38</v>
      </c>
      <c r="H117" s="35" t="n">
        <v>2</v>
      </c>
      <c r="I117" s="35" t="s">
        <v>99</v>
      </c>
      <c r="J117" s="36" t="n">
        <f aca="false">J115+1</f>
        <v>10</v>
      </c>
      <c r="K117" s="87" t="str">
        <f aca="true">"["&amp;INDIRECT(ADDRESS(ROW()-2*24+1,2))&amp;"/"&amp;INDIRECT(ADDRESS(ROW()-2*24+1,3))&amp;"/"&amp;INDIRECT(ADDRESS(ROW()-2*24+1,4))&amp;"/"&amp;INDIRECT(ADDRESS(ROW()-2*24+1,6))&amp;"]"</f>
        <v>[agogna/BNL712//TXA03]</v>
      </c>
      <c r="L117" s="74" t="s">
        <v>124</v>
      </c>
    </row>
    <row r="118" customFormat="false" ht="14.4" hidden="false" customHeight="false" outlineLevel="0" collapsed="false">
      <c r="B118" s="73" t="s">
        <v>100</v>
      </c>
      <c r="C118" s="73" t="s">
        <v>46</v>
      </c>
      <c r="D118" s="73" t="n">
        <v>50</v>
      </c>
      <c r="E118" s="73"/>
      <c r="F118" s="73" t="str">
        <f aca="false">LEFT(F116,3)&amp;TEXT(RIGHT(F116,2)-1,"#00")</f>
        <v>TXA03</v>
      </c>
      <c r="G118" s="34" t="n">
        <v>38</v>
      </c>
      <c r="H118" s="35" t="n">
        <v>2</v>
      </c>
      <c r="I118" s="35" t="s">
        <v>99</v>
      </c>
      <c r="J118" s="36" t="n">
        <f aca="false">J116+1</f>
        <v>10</v>
      </c>
      <c r="K118" s="87" t="str">
        <f aca="true">"["&amp;INDIRECT(ADDRESS(ROW()-2*24-1,2))&amp;"/"&amp;INDIRECT(ADDRESS(ROW()-2*24-1,3))&amp;"/"&amp;INDIRECT(ADDRESS(ROW()-2*24-1,4))&amp;"/"&amp;INDIRECT(ADDRESS(ROW()-2*24-1,6))&amp;"]"</f>
        <v>[agogna/BNL712//RXA03]</v>
      </c>
      <c r="L118" s="74" t="s">
        <v>124</v>
      </c>
    </row>
    <row r="119" customFormat="false" ht="14.4" hidden="false" customHeight="false" outlineLevel="0" collapsed="false">
      <c r="B119" s="73" t="s">
        <v>100</v>
      </c>
      <c r="C119" s="73" t="s">
        <v>46</v>
      </c>
      <c r="D119" s="73" t="n">
        <v>50</v>
      </c>
      <c r="E119" s="73"/>
      <c r="F119" s="73" t="str">
        <f aca="false">LEFT(F117,3)&amp;TEXT(RIGHT(F117,2)-1,"#00")</f>
        <v>RXA02</v>
      </c>
      <c r="G119" s="34" t="n">
        <v>38</v>
      </c>
      <c r="H119" s="35" t="n">
        <v>2</v>
      </c>
      <c r="I119" s="35" t="s">
        <v>99</v>
      </c>
      <c r="J119" s="36" t="n">
        <f aca="false">J117+1</f>
        <v>11</v>
      </c>
      <c r="K119" s="88" t="str">
        <f aca="true">"["&amp;INDIRECT(ADDRESS(ROW()-2*24+1,2))&amp;"/"&amp;INDIRECT(ADDRESS(ROW()-2*24+1,3))&amp;"/"&amp;INDIRECT(ADDRESS(ROW()-2*24+1,4))&amp;"/"&amp;INDIRECT(ADDRESS(ROW()-2*24+1,6))&amp;"]"</f>
        <v>[agogna/BNL712//TXA02]</v>
      </c>
      <c r="L119" s="74" t="s">
        <v>124</v>
      </c>
    </row>
    <row r="120" customFormat="false" ht="14.4" hidden="false" customHeight="false" outlineLevel="0" collapsed="false">
      <c r="B120" s="73" t="s">
        <v>100</v>
      </c>
      <c r="C120" s="73" t="s">
        <v>46</v>
      </c>
      <c r="D120" s="73" t="n">
        <v>50</v>
      </c>
      <c r="E120" s="73"/>
      <c r="F120" s="73" t="str">
        <f aca="false">LEFT(F118,3)&amp;TEXT(RIGHT(F118,2)-1,"#00")</f>
        <v>TXA02</v>
      </c>
      <c r="G120" s="34" t="n">
        <v>38</v>
      </c>
      <c r="H120" s="35" t="n">
        <v>2</v>
      </c>
      <c r="I120" s="35" t="s">
        <v>99</v>
      </c>
      <c r="J120" s="36" t="n">
        <f aca="false">J118+1</f>
        <v>11</v>
      </c>
      <c r="K120" s="88" t="str">
        <f aca="true">"["&amp;INDIRECT(ADDRESS(ROW()-2*24-1,2))&amp;"/"&amp;INDIRECT(ADDRESS(ROW()-2*24-1,3))&amp;"/"&amp;INDIRECT(ADDRESS(ROW()-2*24-1,4))&amp;"/"&amp;INDIRECT(ADDRESS(ROW()-2*24-1,6))&amp;"]"</f>
        <v>[agogna/BNL712//RXA02]</v>
      </c>
      <c r="L120" s="74" t="s">
        <v>124</v>
      </c>
    </row>
    <row r="121" customFormat="false" ht="14.4" hidden="false" customHeight="false" outlineLevel="0" collapsed="false">
      <c r="B121" s="73" t="s">
        <v>100</v>
      </c>
      <c r="C121" s="73" t="s">
        <v>46</v>
      </c>
      <c r="D121" s="73" t="n">
        <v>50</v>
      </c>
      <c r="E121" s="73"/>
      <c r="F121" s="73" t="str">
        <f aca="false">LEFT(F119,3)&amp;TEXT(RIGHT(F119,2)-1,"#00")</f>
        <v>RXA01</v>
      </c>
      <c r="G121" s="34" t="n">
        <v>38</v>
      </c>
      <c r="H121" s="35" t="n">
        <v>2</v>
      </c>
      <c r="I121" s="35" t="s">
        <v>99</v>
      </c>
      <c r="J121" s="36" t="n">
        <f aca="false">J119+1</f>
        <v>12</v>
      </c>
      <c r="K121" s="85" t="str">
        <f aca="true">"["&amp;INDIRECT(ADDRESS(ROW()-2*24+1,2))&amp;"/"&amp;INDIRECT(ADDRESS(ROW()-2*24+1,3))&amp;"/"&amp;INDIRECT(ADDRESS(ROW()-2*24+1,4))&amp;"/"&amp;INDIRECT(ADDRESS(ROW()-2*24+1,6))&amp;"]"</f>
        <v>[agogna/BNL712//TXA01]</v>
      </c>
      <c r="L121" s="74" t="s">
        <v>124</v>
      </c>
    </row>
    <row r="122" customFormat="false" ht="14.7" hidden="false" customHeight="false" outlineLevel="0" collapsed="false">
      <c r="B122" s="75" t="s">
        <v>100</v>
      </c>
      <c r="C122" s="75" t="s">
        <v>46</v>
      </c>
      <c r="D122" s="75" t="n">
        <v>50</v>
      </c>
      <c r="E122" s="75"/>
      <c r="F122" s="75" t="str">
        <f aca="false">LEFT(F120,3)&amp;TEXT(RIGHT(F120,2)-1,"#00")</f>
        <v>TXA01</v>
      </c>
      <c r="G122" s="70" t="n">
        <v>38</v>
      </c>
      <c r="H122" s="48" t="n">
        <v>2</v>
      </c>
      <c r="I122" s="48" t="s">
        <v>99</v>
      </c>
      <c r="J122" s="49" t="n">
        <f aca="false">J120+1</f>
        <v>12</v>
      </c>
      <c r="K122" s="89" t="str">
        <f aca="true">"["&amp;INDIRECT(ADDRESS(ROW()-2*24-1,2))&amp;"/"&amp;INDIRECT(ADDRESS(ROW()-2*24-1,3))&amp;"/"&amp;INDIRECT(ADDRESS(ROW()-2*24-1,4))&amp;"/"&amp;INDIRECT(ADDRESS(ROW()-2*24-1,6))&amp;"]"</f>
        <v>[agogna/BNL712//RXA01]</v>
      </c>
      <c r="L122" s="76" t="s">
        <v>124</v>
      </c>
    </row>
    <row r="123" customFormat="false" ht="14.7" hidden="false" customHeight="false" outlineLevel="0" collapsed="false">
      <c r="B123" s="77" t="s">
        <v>100</v>
      </c>
      <c r="C123" s="77" t="s">
        <v>46</v>
      </c>
      <c r="D123" s="77" t="n">
        <v>50</v>
      </c>
      <c r="E123" s="77"/>
      <c r="F123" s="77" t="s">
        <v>2</v>
      </c>
      <c r="G123" s="29" t="n">
        <v>38</v>
      </c>
      <c r="H123" s="30" t="n">
        <v>2</v>
      </c>
      <c r="I123" s="30" t="s">
        <v>99</v>
      </c>
      <c r="J123" s="31" t="n">
        <f aca="false">J121+1</f>
        <v>13</v>
      </c>
      <c r="K123" s="74"/>
      <c r="L123" s="74"/>
    </row>
    <row r="124" customFormat="false" ht="14.4" hidden="false" customHeight="false" outlineLevel="0" collapsed="false">
      <c r="B124" s="78" t="s">
        <v>100</v>
      </c>
      <c r="C124" s="78" t="s">
        <v>46</v>
      </c>
      <c r="D124" s="78" t="n">
        <v>50</v>
      </c>
      <c r="E124" s="78"/>
      <c r="F124" s="78" t="str">
        <f aca="false">SUBSTITUTE(F123,"RX", "TX")</f>
        <v>TXD12</v>
      </c>
      <c r="G124" s="34" t="n">
        <v>38</v>
      </c>
      <c r="H124" s="35" t="n">
        <v>2</v>
      </c>
      <c r="I124" s="35" t="s">
        <v>99</v>
      </c>
      <c r="J124" s="36" t="n">
        <f aca="false">J122+1</f>
        <v>13</v>
      </c>
      <c r="K124" s="37"/>
      <c r="L124" s="37"/>
    </row>
    <row r="125" customFormat="false" ht="14.4" hidden="false" customHeight="false" outlineLevel="0" collapsed="false">
      <c r="B125" s="78" t="s">
        <v>100</v>
      </c>
      <c r="C125" s="78" t="s">
        <v>46</v>
      </c>
      <c r="D125" s="78" t="n">
        <v>50</v>
      </c>
      <c r="E125" s="78"/>
      <c r="F125" s="78" t="str">
        <f aca="false">LEFT(F123,3)&amp;TEXT(RIGHT(F123,2)-1,"#00")</f>
        <v>RXD11</v>
      </c>
      <c r="G125" s="34" t="n">
        <v>38</v>
      </c>
      <c r="H125" s="35" t="n">
        <v>2</v>
      </c>
      <c r="I125" s="35" t="s">
        <v>99</v>
      </c>
      <c r="J125" s="36" t="n">
        <f aca="false">J123+1</f>
        <v>14</v>
      </c>
      <c r="K125" s="37"/>
      <c r="L125" s="37"/>
    </row>
    <row r="126" customFormat="false" ht="14.4" hidden="false" customHeight="false" outlineLevel="0" collapsed="false">
      <c r="B126" s="78" t="s">
        <v>100</v>
      </c>
      <c r="C126" s="78" t="s">
        <v>46</v>
      </c>
      <c r="D126" s="78" t="n">
        <v>50</v>
      </c>
      <c r="E126" s="78"/>
      <c r="F126" s="78" t="str">
        <f aca="false">LEFT(F124,3)&amp;TEXT(RIGHT(F124,2)-1,"#00")</f>
        <v>TXD11</v>
      </c>
      <c r="G126" s="34" t="n">
        <v>38</v>
      </c>
      <c r="H126" s="35" t="n">
        <v>2</v>
      </c>
      <c r="I126" s="35" t="s">
        <v>99</v>
      </c>
      <c r="J126" s="36" t="n">
        <f aca="false">J124+1</f>
        <v>14</v>
      </c>
      <c r="K126" s="37"/>
      <c r="L126" s="37"/>
    </row>
    <row r="127" customFormat="false" ht="14.4" hidden="false" customHeight="false" outlineLevel="0" collapsed="false">
      <c r="B127" s="78" t="s">
        <v>100</v>
      </c>
      <c r="C127" s="78" t="s">
        <v>46</v>
      </c>
      <c r="D127" s="78" t="n">
        <v>50</v>
      </c>
      <c r="E127" s="78"/>
      <c r="F127" s="78" t="str">
        <f aca="false">LEFT(F125,3)&amp;TEXT(RIGHT(F125,2)-1,"#00")</f>
        <v>RXD10</v>
      </c>
      <c r="G127" s="34" t="n">
        <v>38</v>
      </c>
      <c r="H127" s="35" t="n">
        <v>2</v>
      </c>
      <c r="I127" s="35" t="s">
        <v>99</v>
      </c>
      <c r="J127" s="36" t="n">
        <f aca="false">J125+1</f>
        <v>15</v>
      </c>
      <c r="K127" s="38"/>
      <c r="L127" s="38"/>
    </row>
    <row r="128" customFormat="false" ht="14.4" hidden="false" customHeight="false" outlineLevel="0" collapsed="false">
      <c r="B128" s="78" t="s">
        <v>100</v>
      </c>
      <c r="C128" s="78" t="s">
        <v>46</v>
      </c>
      <c r="D128" s="78" t="n">
        <v>50</v>
      </c>
      <c r="E128" s="78"/>
      <c r="F128" s="78" t="str">
        <f aca="false">LEFT(F126,3)&amp;TEXT(RIGHT(F126,2)-1,"#00")</f>
        <v>TXD10</v>
      </c>
      <c r="G128" s="34" t="n">
        <v>38</v>
      </c>
      <c r="H128" s="35" t="n">
        <v>2</v>
      </c>
      <c r="I128" s="35" t="s">
        <v>99</v>
      </c>
      <c r="J128" s="36" t="n">
        <f aca="false">J126+1</f>
        <v>15</v>
      </c>
      <c r="K128" s="38"/>
      <c r="L128" s="38"/>
    </row>
    <row r="129" customFormat="false" ht="14.4" hidden="false" customHeight="false" outlineLevel="0" collapsed="false">
      <c r="B129" s="78" t="s">
        <v>100</v>
      </c>
      <c r="C129" s="78" t="s">
        <v>46</v>
      </c>
      <c r="D129" s="78" t="n">
        <v>50</v>
      </c>
      <c r="E129" s="78"/>
      <c r="F129" s="78" t="str">
        <f aca="false">LEFT(F127,3)&amp;TEXT(RIGHT(F127,2)-1,"#00")</f>
        <v>RXD09</v>
      </c>
      <c r="G129" s="34" t="n">
        <v>38</v>
      </c>
      <c r="H129" s="35" t="n">
        <v>2</v>
      </c>
      <c r="I129" s="35" t="s">
        <v>99</v>
      </c>
      <c r="J129" s="36" t="n">
        <f aca="false">J127+1</f>
        <v>16</v>
      </c>
      <c r="K129" s="38"/>
      <c r="L129" s="38"/>
    </row>
    <row r="130" customFormat="false" ht="14.4" hidden="false" customHeight="false" outlineLevel="0" collapsed="false">
      <c r="B130" s="78" t="s">
        <v>100</v>
      </c>
      <c r="C130" s="78" t="s">
        <v>46</v>
      </c>
      <c r="D130" s="78" t="n">
        <v>50</v>
      </c>
      <c r="E130" s="78"/>
      <c r="F130" s="78" t="str">
        <f aca="false">LEFT(F128,3)&amp;TEXT(RIGHT(F128,2)-1,"#00")</f>
        <v>TXD09</v>
      </c>
      <c r="G130" s="34" t="n">
        <v>38</v>
      </c>
      <c r="H130" s="35" t="n">
        <v>2</v>
      </c>
      <c r="I130" s="35" t="s">
        <v>99</v>
      </c>
      <c r="J130" s="36" t="n">
        <f aca="false">J128+1</f>
        <v>16</v>
      </c>
      <c r="K130" s="38"/>
      <c r="L130" s="38"/>
    </row>
    <row r="131" customFormat="false" ht="14.4" hidden="false" customHeight="false" outlineLevel="0" collapsed="false">
      <c r="B131" s="78" t="s">
        <v>100</v>
      </c>
      <c r="C131" s="78" t="s">
        <v>46</v>
      </c>
      <c r="D131" s="78" t="n">
        <v>50</v>
      </c>
      <c r="E131" s="78"/>
      <c r="F131" s="78" t="str">
        <f aca="false">LEFT(F129,3)&amp;TEXT(RIGHT(F129,2)-1,"#00")</f>
        <v>RXD08</v>
      </c>
      <c r="G131" s="34" t="n">
        <v>38</v>
      </c>
      <c r="H131" s="35" t="n">
        <v>2</v>
      </c>
      <c r="I131" s="35" t="s">
        <v>99</v>
      </c>
      <c r="J131" s="36" t="n">
        <f aca="false">J129+1</f>
        <v>17</v>
      </c>
      <c r="K131" s="38"/>
      <c r="L131" s="38"/>
    </row>
    <row r="132" customFormat="false" ht="14.4" hidden="false" customHeight="false" outlineLevel="0" collapsed="false">
      <c r="B132" s="78" t="s">
        <v>100</v>
      </c>
      <c r="C132" s="78" t="s">
        <v>46</v>
      </c>
      <c r="D132" s="78" t="n">
        <v>50</v>
      </c>
      <c r="E132" s="78"/>
      <c r="F132" s="78" t="str">
        <f aca="false">LEFT(F130,3)&amp;TEXT(RIGHT(F130,2)-1,"#00")</f>
        <v>TXD08</v>
      </c>
      <c r="G132" s="34" t="n">
        <v>38</v>
      </c>
      <c r="H132" s="35" t="n">
        <v>2</v>
      </c>
      <c r="I132" s="35" t="s">
        <v>99</v>
      </c>
      <c r="J132" s="36" t="n">
        <f aca="false">J130+1</f>
        <v>17</v>
      </c>
      <c r="K132" s="38"/>
      <c r="L132" s="38"/>
    </row>
    <row r="133" customFormat="false" ht="14.4" hidden="false" customHeight="false" outlineLevel="0" collapsed="false">
      <c r="B133" s="78" t="s">
        <v>100</v>
      </c>
      <c r="C133" s="78" t="s">
        <v>46</v>
      </c>
      <c r="D133" s="78" t="n">
        <v>50</v>
      </c>
      <c r="E133" s="78"/>
      <c r="F133" s="78" t="str">
        <f aca="false">LEFT(F131,3)&amp;TEXT(RIGHT(F131,2)-1,"#00")</f>
        <v>RXD07</v>
      </c>
      <c r="G133" s="34" t="n">
        <v>38</v>
      </c>
      <c r="H133" s="35" t="n">
        <v>2</v>
      </c>
      <c r="I133" s="35" t="s">
        <v>99</v>
      </c>
      <c r="J133" s="36" t="n">
        <f aca="false">J131+1</f>
        <v>18</v>
      </c>
      <c r="K133" s="38"/>
      <c r="L133" s="38"/>
    </row>
    <row r="134" customFormat="false" ht="14.4" hidden="false" customHeight="false" outlineLevel="0" collapsed="false">
      <c r="B134" s="78" t="s">
        <v>100</v>
      </c>
      <c r="C134" s="78" t="s">
        <v>46</v>
      </c>
      <c r="D134" s="78" t="n">
        <v>50</v>
      </c>
      <c r="E134" s="78"/>
      <c r="F134" s="78" t="str">
        <f aca="false">LEFT(F132,3)&amp;TEXT(RIGHT(F132,2)-1,"#00")</f>
        <v>TXD07</v>
      </c>
      <c r="G134" s="34" t="n">
        <v>38</v>
      </c>
      <c r="H134" s="35" t="n">
        <v>2</v>
      </c>
      <c r="I134" s="35" t="s">
        <v>99</v>
      </c>
      <c r="J134" s="36" t="n">
        <f aca="false">J132+1</f>
        <v>18</v>
      </c>
      <c r="K134" s="38"/>
      <c r="L134" s="38"/>
    </row>
    <row r="135" customFormat="false" ht="14.4" hidden="false" customHeight="false" outlineLevel="0" collapsed="false">
      <c r="B135" s="78" t="s">
        <v>100</v>
      </c>
      <c r="C135" s="78" t="s">
        <v>46</v>
      </c>
      <c r="D135" s="78" t="n">
        <v>50</v>
      </c>
      <c r="E135" s="78"/>
      <c r="F135" s="78" t="str">
        <f aca="false">LEFT(F133,3)&amp;TEXT(RIGHT(F133,2)-1,"#00")</f>
        <v>RXD06</v>
      </c>
      <c r="G135" s="34" t="n">
        <v>38</v>
      </c>
      <c r="H135" s="35" t="n">
        <v>2</v>
      </c>
      <c r="I135" s="35" t="s">
        <v>99</v>
      </c>
      <c r="J135" s="36" t="n">
        <f aca="false">J133+1</f>
        <v>19</v>
      </c>
      <c r="K135" s="38"/>
      <c r="L135" s="38"/>
    </row>
    <row r="136" customFormat="false" ht="14.4" hidden="false" customHeight="false" outlineLevel="0" collapsed="false">
      <c r="B136" s="78" t="s">
        <v>100</v>
      </c>
      <c r="C136" s="78" t="s">
        <v>46</v>
      </c>
      <c r="D136" s="78" t="n">
        <v>50</v>
      </c>
      <c r="E136" s="78"/>
      <c r="F136" s="78" t="str">
        <f aca="false">LEFT(F134,3)&amp;TEXT(RIGHT(F134,2)-1,"#00")</f>
        <v>TXD06</v>
      </c>
      <c r="G136" s="34" t="n">
        <v>38</v>
      </c>
      <c r="H136" s="35" t="n">
        <v>2</v>
      </c>
      <c r="I136" s="35" t="s">
        <v>99</v>
      </c>
      <c r="J136" s="36" t="n">
        <f aca="false">J134+1</f>
        <v>19</v>
      </c>
      <c r="K136" s="38"/>
      <c r="L136" s="38"/>
    </row>
    <row r="137" customFormat="false" ht="14.4" hidden="false" customHeight="false" outlineLevel="0" collapsed="false">
      <c r="B137" s="78" t="s">
        <v>100</v>
      </c>
      <c r="C137" s="78" t="s">
        <v>46</v>
      </c>
      <c r="D137" s="78" t="n">
        <v>50</v>
      </c>
      <c r="E137" s="78"/>
      <c r="F137" s="78" t="str">
        <f aca="false">LEFT(F135,3)&amp;TEXT(RIGHT(F135,2)-1,"#00")</f>
        <v>RXD05</v>
      </c>
      <c r="G137" s="34" t="n">
        <v>38</v>
      </c>
      <c r="H137" s="35" t="n">
        <v>2</v>
      </c>
      <c r="I137" s="35" t="s">
        <v>99</v>
      </c>
      <c r="J137" s="36" t="n">
        <f aca="false">J135+1</f>
        <v>20</v>
      </c>
      <c r="K137" s="38"/>
      <c r="L137" s="38"/>
    </row>
    <row r="138" customFormat="false" ht="14.4" hidden="false" customHeight="false" outlineLevel="0" collapsed="false">
      <c r="B138" s="78" t="s">
        <v>100</v>
      </c>
      <c r="C138" s="78" t="s">
        <v>46</v>
      </c>
      <c r="D138" s="78" t="n">
        <v>50</v>
      </c>
      <c r="E138" s="78"/>
      <c r="F138" s="78" t="str">
        <f aca="false">LEFT(F136,3)&amp;TEXT(RIGHT(F136,2)-1,"#00")</f>
        <v>TXD05</v>
      </c>
      <c r="G138" s="34" t="n">
        <v>38</v>
      </c>
      <c r="H138" s="35" t="n">
        <v>2</v>
      </c>
      <c r="I138" s="35" t="s">
        <v>99</v>
      </c>
      <c r="J138" s="36" t="n">
        <f aca="false">J136+1</f>
        <v>20</v>
      </c>
      <c r="K138" s="38"/>
      <c r="L138" s="38"/>
    </row>
    <row r="139" customFormat="false" ht="14.4" hidden="false" customHeight="false" outlineLevel="0" collapsed="false">
      <c r="B139" s="78" t="s">
        <v>100</v>
      </c>
      <c r="C139" s="78" t="s">
        <v>46</v>
      </c>
      <c r="D139" s="78" t="n">
        <v>50</v>
      </c>
      <c r="E139" s="78"/>
      <c r="F139" s="78" t="str">
        <f aca="false">LEFT(F137,3)&amp;TEXT(RIGHT(F137,2)-1,"#00")</f>
        <v>RXD04</v>
      </c>
      <c r="G139" s="34" t="n">
        <v>38</v>
      </c>
      <c r="H139" s="35" t="n">
        <v>2</v>
      </c>
      <c r="I139" s="35" t="s">
        <v>99</v>
      </c>
      <c r="J139" s="36" t="n">
        <f aca="false">J137+1</f>
        <v>21</v>
      </c>
      <c r="K139" s="38"/>
      <c r="L139" s="38"/>
    </row>
    <row r="140" customFormat="false" ht="14.4" hidden="false" customHeight="false" outlineLevel="0" collapsed="false">
      <c r="B140" s="78" t="s">
        <v>100</v>
      </c>
      <c r="C140" s="78" t="s">
        <v>46</v>
      </c>
      <c r="D140" s="78" t="n">
        <v>50</v>
      </c>
      <c r="E140" s="78"/>
      <c r="F140" s="78" t="str">
        <f aca="false">LEFT(F138,3)&amp;TEXT(RIGHT(F138,2)-1,"#00")</f>
        <v>TXD04</v>
      </c>
      <c r="G140" s="34" t="n">
        <v>38</v>
      </c>
      <c r="H140" s="35" t="n">
        <v>2</v>
      </c>
      <c r="I140" s="35" t="s">
        <v>99</v>
      </c>
      <c r="J140" s="36" t="n">
        <f aca="false">J138+1</f>
        <v>21</v>
      </c>
      <c r="K140" s="38"/>
      <c r="L140" s="38"/>
    </row>
    <row r="141" customFormat="false" ht="14.4" hidden="false" customHeight="false" outlineLevel="0" collapsed="false">
      <c r="B141" s="78" t="s">
        <v>100</v>
      </c>
      <c r="C141" s="78" t="s">
        <v>46</v>
      </c>
      <c r="D141" s="78" t="n">
        <v>50</v>
      </c>
      <c r="E141" s="78"/>
      <c r="F141" s="78" t="str">
        <f aca="false">LEFT(F139,3)&amp;TEXT(RIGHT(F139,2)-1,"#00")</f>
        <v>RXD03</v>
      </c>
      <c r="G141" s="34" t="n">
        <v>38</v>
      </c>
      <c r="H141" s="35" t="n">
        <v>2</v>
      </c>
      <c r="I141" s="35" t="s">
        <v>99</v>
      </c>
      <c r="J141" s="36" t="n">
        <f aca="false">J139+1</f>
        <v>22</v>
      </c>
      <c r="K141" s="38"/>
      <c r="L141" s="38"/>
    </row>
    <row r="142" customFormat="false" ht="14.4" hidden="false" customHeight="false" outlineLevel="0" collapsed="false">
      <c r="B142" s="78" t="s">
        <v>100</v>
      </c>
      <c r="C142" s="78" t="s">
        <v>46</v>
      </c>
      <c r="D142" s="78" t="n">
        <v>50</v>
      </c>
      <c r="E142" s="78"/>
      <c r="F142" s="78" t="str">
        <f aca="false">LEFT(F140,3)&amp;TEXT(RIGHT(F140,2)-1,"#00")</f>
        <v>TXD03</v>
      </c>
      <c r="G142" s="34" t="n">
        <v>38</v>
      </c>
      <c r="H142" s="35" t="n">
        <v>2</v>
      </c>
      <c r="I142" s="35" t="s">
        <v>99</v>
      </c>
      <c r="J142" s="36" t="n">
        <f aca="false">J140+1</f>
        <v>22</v>
      </c>
      <c r="K142" s="38"/>
      <c r="L142" s="38"/>
    </row>
    <row r="143" customFormat="false" ht="14.4" hidden="false" customHeight="false" outlineLevel="0" collapsed="false">
      <c r="B143" s="78" t="s">
        <v>100</v>
      </c>
      <c r="C143" s="78" t="s">
        <v>46</v>
      </c>
      <c r="D143" s="78" t="n">
        <v>50</v>
      </c>
      <c r="E143" s="78"/>
      <c r="F143" s="78" t="str">
        <f aca="false">LEFT(F141,3)&amp;TEXT(RIGHT(F141,2)-1,"#00")</f>
        <v>RXD02</v>
      </c>
      <c r="G143" s="34" t="n">
        <v>38</v>
      </c>
      <c r="H143" s="35" t="n">
        <v>2</v>
      </c>
      <c r="I143" s="35" t="s">
        <v>99</v>
      </c>
      <c r="J143" s="36" t="n">
        <f aca="false">J141+1</f>
        <v>23</v>
      </c>
      <c r="K143" s="37"/>
      <c r="L143" s="37"/>
    </row>
    <row r="144" customFormat="false" ht="14.4" hidden="false" customHeight="false" outlineLevel="0" collapsed="false">
      <c r="B144" s="78" t="s">
        <v>100</v>
      </c>
      <c r="C144" s="78" t="s">
        <v>46</v>
      </c>
      <c r="D144" s="78" t="n">
        <v>50</v>
      </c>
      <c r="E144" s="78"/>
      <c r="F144" s="78" t="str">
        <f aca="false">LEFT(F142,3)&amp;TEXT(RIGHT(F142,2)-1,"#00")</f>
        <v>TXD02</v>
      </c>
      <c r="G144" s="34" t="n">
        <v>38</v>
      </c>
      <c r="H144" s="35" t="n">
        <v>2</v>
      </c>
      <c r="I144" s="35" t="s">
        <v>99</v>
      </c>
      <c r="J144" s="36" t="n">
        <f aca="false">J142+1</f>
        <v>23</v>
      </c>
      <c r="K144" s="37"/>
      <c r="L144" s="37"/>
    </row>
    <row r="145" customFormat="false" ht="14.4" hidden="false" customHeight="false" outlineLevel="0" collapsed="false">
      <c r="B145" s="78" t="s">
        <v>100</v>
      </c>
      <c r="C145" s="78" t="s">
        <v>46</v>
      </c>
      <c r="D145" s="78" t="n">
        <v>50</v>
      </c>
      <c r="E145" s="78"/>
      <c r="F145" s="78" t="str">
        <f aca="false">LEFT(F143,3)&amp;TEXT(RIGHT(F143,2)-1,"#00")</f>
        <v>RXD01</v>
      </c>
      <c r="G145" s="34" t="n">
        <v>38</v>
      </c>
      <c r="H145" s="35" t="n">
        <v>2</v>
      </c>
      <c r="I145" s="35" t="s">
        <v>99</v>
      </c>
      <c r="J145" s="36" t="n">
        <f aca="false">J143+1</f>
        <v>24</v>
      </c>
      <c r="K145" s="37"/>
      <c r="L145" s="37"/>
    </row>
    <row r="146" customFormat="false" ht="14.7" hidden="false" customHeight="false" outlineLevel="0" collapsed="false">
      <c r="B146" s="79" t="s">
        <v>100</v>
      </c>
      <c r="C146" s="79" t="s">
        <v>46</v>
      </c>
      <c r="D146" s="79" t="n">
        <v>50</v>
      </c>
      <c r="E146" s="79"/>
      <c r="F146" s="79" t="str">
        <f aca="false">LEFT(F144,3)&amp;TEXT(RIGHT(F144,2)-1,"#00")</f>
        <v>TXD01</v>
      </c>
      <c r="G146" s="47" t="n">
        <v>38</v>
      </c>
      <c r="H146" s="48" t="n">
        <v>2</v>
      </c>
      <c r="I146" s="48" t="s">
        <v>99</v>
      </c>
      <c r="J146" s="49" t="n">
        <f aca="false">J144+1</f>
        <v>24</v>
      </c>
      <c r="K146" s="76"/>
      <c r="L146" s="76"/>
    </row>
    <row r="147" customFormat="false" ht="14.7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L1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0" activePane="bottomLeft" state="frozen"/>
      <selection pane="topLeft" activeCell="A1" activeCellId="0" sqref="A1"/>
      <selection pane="bottomLeft" activeCell="Q126" activeCellId="0" sqref="Q126"/>
    </sheetView>
  </sheetViews>
  <sheetFormatPr defaultColWidth="8.5390625" defaultRowHeight="14.4" zeroHeight="false" outlineLevelRow="0" outlineLevelCol="0"/>
  <cols>
    <col collapsed="false" customWidth="true" hidden="false" outlineLevel="0" max="5" min="2" style="0" width="9.15"/>
    <col collapsed="false" customWidth="true" hidden="false" outlineLevel="0" max="6" min="6" style="0" width="7.68"/>
    <col collapsed="false" customWidth="true" hidden="false" outlineLevel="0" max="7" min="7" style="0" width="6.89"/>
    <col collapsed="false" customWidth="true" hidden="false" outlineLevel="0" max="8" min="8" style="0" width="7.42"/>
    <col collapsed="false" customWidth="true" hidden="false" outlineLevel="0" max="9" min="9" style="0" width="8.73"/>
    <col collapsed="false" customWidth="true" hidden="false" outlineLevel="0" max="10" min="10" style="20" width="9.15"/>
    <col collapsed="false" customWidth="true" hidden="false" outlineLevel="0" max="12" min="11" style="20" width="25.05"/>
  </cols>
  <sheetData>
    <row r="1" customFormat="false" ht="14.7" hidden="false" customHeight="false" outlineLevel="0" collapsed="false"/>
    <row r="2" customFormat="false" ht="15" hidden="false" customHeight="false" outlineLevel="0" collapsed="false">
      <c r="B2" s="21" t="s">
        <v>13</v>
      </c>
      <c r="C2" s="22" t="s">
        <v>14</v>
      </c>
      <c r="D2" s="22" t="s">
        <v>15</v>
      </c>
      <c r="E2" s="22" t="s">
        <v>16</v>
      </c>
      <c r="F2" s="23" t="s">
        <v>17</v>
      </c>
      <c r="G2" s="24" t="s">
        <v>18</v>
      </c>
      <c r="H2" s="25" t="s">
        <v>19</v>
      </c>
      <c r="I2" s="25" t="s">
        <v>20</v>
      </c>
      <c r="J2" s="26" t="s">
        <v>21</v>
      </c>
      <c r="K2" s="27" t="s">
        <v>22</v>
      </c>
      <c r="L2" s="27" t="s">
        <v>22</v>
      </c>
    </row>
    <row r="3" customFormat="false" ht="14.7" hidden="false" customHeight="true" outlineLevel="0" collapsed="false">
      <c r="B3" s="28" t="s">
        <v>24</v>
      </c>
      <c r="C3" s="28" t="s">
        <v>25</v>
      </c>
      <c r="D3" s="28" t="n">
        <v>50</v>
      </c>
      <c r="E3" s="28"/>
      <c r="F3" s="28" t="s">
        <v>26</v>
      </c>
      <c r="G3" s="29" t="n">
        <v>40</v>
      </c>
      <c r="H3" s="30" t="n">
        <v>1</v>
      </c>
      <c r="I3" s="30" t="s">
        <v>27</v>
      </c>
      <c r="J3" s="31" t="n">
        <v>1</v>
      </c>
      <c r="K3" s="32"/>
      <c r="L3" s="32"/>
    </row>
    <row r="4" customFormat="false" ht="14.4" hidden="false" customHeight="false" outlineLevel="0" collapsed="false">
      <c r="B4" s="33" t="s">
        <v>24</v>
      </c>
      <c r="C4" s="33" t="s">
        <v>25</v>
      </c>
      <c r="D4" s="33" t="n">
        <v>50</v>
      </c>
      <c r="E4" s="33"/>
      <c r="F4" s="33" t="str">
        <f aca="false">SUBSTITUTE(F3,"RX", "TX")</f>
        <v>TXA01</v>
      </c>
      <c r="G4" s="34" t="n">
        <v>40</v>
      </c>
      <c r="H4" s="35" t="n">
        <v>1</v>
      </c>
      <c r="I4" s="35" t="s">
        <v>27</v>
      </c>
      <c r="J4" s="36" t="n">
        <v>1</v>
      </c>
      <c r="K4" s="37"/>
      <c r="L4" s="37"/>
    </row>
    <row r="5" customFormat="false" ht="14.4" hidden="false" customHeight="false" outlineLevel="0" collapsed="false">
      <c r="B5" s="33" t="s">
        <v>24</v>
      </c>
      <c r="C5" s="33" t="s">
        <v>25</v>
      </c>
      <c r="D5" s="33" t="n">
        <v>50</v>
      </c>
      <c r="E5" s="33"/>
      <c r="F5" s="33" t="str">
        <f aca="false">LEFT(F3,3)&amp;TEXT(RIGHT(F3,2)+1,"#00")</f>
        <v>RXA02</v>
      </c>
      <c r="G5" s="34" t="n">
        <v>40</v>
      </c>
      <c r="H5" s="35" t="n">
        <v>1</v>
      </c>
      <c r="I5" s="35" t="s">
        <v>27</v>
      </c>
      <c r="J5" s="36" t="n">
        <f aca="false">J3+1</f>
        <v>2</v>
      </c>
      <c r="K5" s="38"/>
      <c r="L5" s="38"/>
    </row>
    <row r="6" customFormat="false" ht="14.4" hidden="false" customHeight="false" outlineLevel="0" collapsed="false">
      <c r="B6" s="33" t="s">
        <v>24</v>
      </c>
      <c r="C6" s="33" t="s">
        <v>25</v>
      </c>
      <c r="D6" s="33" t="n">
        <v>50</v>
      </c>
      <c r="E6" s="33"/>
      <c r="F6" s="33" t="str">
        <f aca="false">LEFT(F4,3)&amp;TEXT(RIGHT(F4,2)+1,"#00")</f>
        <v>TXA02</v>
      </c>
      <c r="G6" s="34" t="n">
        <v>40</v>
      </c>
      <c r="H6" s="35" t="n">
        <v>1</v>
      </c>
      <c r="I6" s="35" t="s">
        <v>27</v>
      </c>
      <c r="J6" s="36" t="n">
        <f aca="false">J4+1</f>
        <v>2</v>
      </c>
      <c r="K6" s="38"/>
      <c r="L6" s="38"/>
    </row>
    <row r="7" customFormat="false" ht="14.4" hidden="false" customHeight="false" outlineLevel="0" collapsed="false">
      <c r="B7" s="33" t="s">
        <v>24</v>
      </c>
      <c r="C7" s="33" t="s">
        <v>25</v>
      </c>
      <c r="D7" s="33" t="n">
        <v>50</v>
      </c>
      <c r="E7" s="33"/>
      <c r="F7" s="33" t="str">
        <f aca="false">LEFT(F5,3)&amp;TEXT(RIGHT(F5,2)+1,"#00")</f>
        <v>RXA03</v>
      </c>
      <c r="G7" s="34" t="n">
        <v>40</v>
      </c>
      <c r="H7" s="35" t="n">
        <v>1</v>
      </c>
      <c r="I7" s="35" t="s">
        <v>27</v>
      </c>
      <c r="J7" s="36" t="n">
        <f aca="false">J5+1</f>
        <v>3</v>
      </c>
      <c r="K7" s="38"/>
      <c r="L7" s="38"/>
    </row>
    <row r="8" customFormat="false" ht="14.4" hidden="false" customHeight="false" outlineLevel="0" collapsed="false">
      <c r="B8" s="33" t="s">
        <v>24</v>
      </c>
      <c r="C8" s="33" t="s">
        <v>25</v>
      </c>
      <c r="D8" s="33" t="n">
        <v>50</v>
      </c>
      <c r="E8" s="33"/>
      <c r="F8" s="33" t="str">
        <f aca="false">LEFT(F6,3)&amp;TEXT(RIGHT(F6,2)+1,"#00")</f>
        <v>TXA03</v>
      </c>
      <c r="G8" s="34" t="n">
        <v>40</v>
      </c>
      <c r="H8" s="35" t="n">
        <v>1</v>
      </c>
      <c r="I8" s="35" t="s">
        <v>27</v>
      </c>
      <c r="J8" s="36" t="n">
        <f aca="false">J6+1</f>
        <v>3</v>
      </c>
      <c r="K8" s="38"/>
      <c r="L8" s="38"/>
    </row>
    <row r="9" customFormat="false" ht="14.4" hidden="false" customHeight="false" outlineLevel="0" collapsed="false">
      <c r="B9" s="33" t="s">
        <v>24</v>
      </c>
      <c r="C9" s="33" t="s">
        <v>25</v>
      </c>
      <c r="D9" s="33" t="n">
        <v>50</v>
      </c>
      <c r="E9" s="33"/>
      <c r="F9" s="33" t="str">
        <f aca="false">LEFT(F7,3)&amp;TEXT(RIGHT(F7,2)+1,"#00")</f>
        <v>RXA04</v>
      </c>
      <c r="G9" s="34" t="n">
        <v>40</v>
      </c>
      <c r="H9" s="35" t="n">
        <v>1</v>
      </c>
      <c r="I9" s="35" t="s">
        <v>27</v>
      </c>
      <c r="J9" s="36" t="n">
        <f aca="false">J7+1</f>
        <v>4</v>
      </c>
      <c r="K9" s="38"/>
      <c r="L9" s="38"/>
    </row>
    <row r="10" customFormat="false" ht="14.4" hidden="false" customHeight="false" outlineLevel="0" collapsed="false">
      <c r="B10" s="33" t="s">
        <v>24</v>
      </c>
      <c r="C10" s="33" t="s">
        <v>25</v>
      </c>
      <c r="D10" s="33" t="n">
        <v>50</v>
      </c>
      <c r="E10" s="33"/>
      <c r="F10" s="33" t="str">
        <f aca="false">LEFT(F8,3)&amp;TEXT(RIGHT(F8,2)+1,"#00")</f>
        <v>TXA04</v>
      </c>
      <c r="G10" s="34" t="n">
        <v>40</v>
      </c>
      <c r="H10" s="35" t="n">
        <v>1</v>
      </c>
      <c r="I10" s="35" t="s">
        <v>27</v>
      </c>
      <c r="J10" s="36" t="n">
        <f aca="false">J8+1</f>
        <v>4</v>
      </c>
      <c r="K10" s="38"/>
      <c r="L10" s="38"/>
    </row>
    <row r="11" customFormat="false" ht="14.4" hidden="false" customHeight="false" outlineLevel="0" collapsed="false">
      <c r="B11" s="33" t="s">
        <v>24</v>
      </c>
      <c r="C11" s="33" t="s">
        <v>25</v>
      </c>
      <c r="D11" s="33" t="n">
        <v>50</v>
      </c>
      <c r="E11" s="33"/>
      <c r="F11" s="33" t="str">
        <f aca="false">LEFT(F9,3)&amp;TEXT(RIGHT(F9,2)+1,"#00")</f>
        <v>RXA05</v>
      </c>
      <c r="G11" s="34" t="n">
        <v>40</v>
      </c>
      <c r="H11" s="35" t="n">
        <v>1</v>
      </c>
      <c r="I11" s="35" t="s">
        <v>27</v>
      </c>
      <c r="J11" s="36" t="n">
        <f aca="false">J9+1</f>
        <v>5</v>
      </c>
      <c r="K11" s="37"/>
      <c r="L11" s="37"/>
    </row>
    <row r="12" customFormat="false" ht="14.4" hidden="false" customHeight="false" outlineLevel="0" collapsed="false">
      <c r="B12" s="33" t="s">
        <v>24</v>
      </c>
      <c r="C12" s="33" t="s">
        <v>25</v>
      </c>
      <c r="D12" s="33" t="n">
        <v>50</v>
      </c>
      <c r="E12" s="33"/>
      <c r="F12" s="33" t="str">
        <f aca="false">LEFT(F10,3)&amp;TEXT(RIGHT(F10,2)+1,"#00")</f>
        <v>TXA05</v>
      </c>
      <c r="G12" s="34" t="n">
        <v>40</v>
      </c>
      <c r="H12" s="35" t="n">
        <v>1</v>
      </c>
      <c r="I12" s="35" t="s">
        <v>27</v>
      </c>
      <c r="J12" s="36" t="n">
        <f aca="false">J10+1</f>
        <v>5</v>
      </c>
      <c r="K12" s="37"/>
      <c r="L12" s="37"/>
    </row>
    <row r="13" customFormat="false" ht="14.4" hidden="false" customHeight="false" outlineLevel="0" collapsed="false">
      <c r="B13" s="33" t="s">
        <v>24</v>
      </c>
      <c r="C13" s="33" t="s">
        <v>25</v>
      </c>
      <c r="D13" s="33" t="n">
        <v>50</v>
      </c>
      <c r="E13" s="33"/>
      <c r="F13" s="33" t="str">
        <f aca="false">LEFT(F11,3)&amp;TEXT(RIGHT(F11,2)+1,"#00")</f>
        <v>RXA06</v>
      </c>
      <c r="G13" s="34" t="n">
        <v>40</v>
      </c>
      <c r="H13" s="35" t="n">
        <v>1</v>
      </c>
      <c r="I13" s="35" t="s">
        <v>27</v>
      </c>
      <c r="J13" s="36" t="n">
        <f aca="false">J11+1</f>
        <v>6</v>
      </c>
      <c r="K13" s="37"/>
      <c r="L13" s="37"/>
    </row>
    <row r="14" customFormat="false" ht="14.4" hidden="false" customHeight="false" outlineLevel="0" collapsed="false">
      <c r="B14" s="33" t="s">
        <v>24</v>
      </c>
      <c r="C14" s="33" t="s">
        <v>25</v>
      </c>
      <c r="D14" s="33" t="n">
        <v>50</v>
      </c>
      <c r="E14" s="33"/>
      <c r="F14" s="33" t="str">
        <f aca="false">LEFT(F12,3)&amp;TEXT(RIGHT(F12,2)+1,"#00")</f>
        <v>TXA06</v>
      </c>
      <c r="G14" s="34" t="n">
        <v>40</v>
      </c>
      <c r="H14" s="35" t="n">
        <v>1</v>
      </c>
      <c r="I14" s="35" t="s">
        <v>27</v>
      </c>
      <c r="J14" s="36" t="n">
        <f aca="false">J12+1</f>
        <v>6</v>
      </c>
      <c r="K14" s="37"/>
      <c r="L14" s="37"/>
    </row>
    <row r="15" customFormat="false" ht="14.4" hidden="false" customHeight="false" outlineLevel="0" collapsed="false">
      <c r="B15" s="33" t="s">
        <v>24</v>
      </c>
      <c r="C15" s="33" t="s">
        <v>25</v>
      </c>
      <c r="D15" s="33" t="n">
        <v>50</v>
      </c>
      <c r="E15" s="33"/>
      <c r="F15" s="33" t="str">
        <f aca="false">LEFT(F13,3)&amp;TEXT(RIGHT(F13,2)+1,"#00")</f>
        <v>RXA07</v>
      </c>
      <c r="G15" s="34" t="n">
        <v>40</v>
      </c>
      <c r="H15" s="35" t="n">
        <v>1</v>
      </c>
      <c r="I15" s="35" t="s">
        <v>27</v>
      </c>
      <c r="J15" s="36" t="n">
        <f aca="false">J13+1</f>
        <v>7</v>
      </c>
      <c r="K15" s="37"/>
      <c r="L15" s="37"/>
    </row>
    <row r="16" customFormat="false" ht="14.4" hidden="false" customHeight="false" outlineLevel="0" collapsed="false">
      <c r="B16" s="33" t="s">
        <v>24</v>
      </c>
      <c r="C16" s="33" t="s">
        <v>25</v>
      </c>
      <c r="D16" s="33" t="n">
        <v>50</v>
      </c>
      <c r="E16" s="33"/>
      <c r="F16" s="33" t="str">
        <f aca="false">LEFT(F14,3)&amp;TEXT(RIGHT(F14,2)+1,"#00")</f>
        <v>TXA07</v>
      </c>
      <c r="G16" s="34" t="n">
        <v>40</v>
      </c>
      <c r="H16" s="35" t="n">
        <v>1</v>
      </c>
      <c r="I16" s="35" t="s">
        <v>27</v>
      </c>
      <c r="J16" s="36" t="n">
        <f aca="false">J14+1</f>
        <v>7</v>
      </c>
      <c r="K16" s="37"/>
      <c r="L16" s="37"/>
    </row>
    <row r="17" customFormat="false" ht="14.4" hidden="false" customHeight="false" outlineLevel="0" collapsed="false">
      <c r="B17" s="33" t="s">
        <v>24</v>
      </c>
      <c r="C17" s="33" t="s">
        <v>25</v>
      </c>
      <c r="D17" s="33" t="n">
        <v>50</v>
      </c>
      <c r="E17" s="33"/>
      <c r="F17" s="33" t="str">
        <f aca="false">LEFT(F15,3)&amp;TEXT(RIGHT(F15,2)+1,"#00")</f>
        <v>RXA08</v>
      </c>
      <c r="G17" s="34" t="n">
        <v>40</v>
      </c>
      <c r="H17" s="35" t="n">
        <v>1</v>
      </c>
      <c r="I17" s="35" t="s">
        <v>27</v>
      </c>
      <c r="J17" s="36" t="n">
        <f aca="false">J15+1</f>
        <v>8</v>
      </c>
      <c r="K17" s="37"/>
      <c r="L17" s="37"/>
    </row>
    <row r="18" customFormat="false" ht="14.4" hidden="false" customHeight="false" outlineLevel="0" collapsed="false">
      <c r="B18" s="33" t="s">
        <v>24</v>
      </c>
      <c r="C18" s="33" t="s">
        <v>25</v>
      </c>
      <c r="D18" s="33" t="n">
        <v>50</v>
      </c>
      <c r="E18" s="33"/>
      <c r="F18" s="33" t="str">
        <f aca="false">LEFT(F16,3)&amp;TEXT(RIGHT(F16,2)+1,"#00")</f>
        <v>TXA08</v>
      </c>
      <c r="G18" s="34" t="n">
        <v>40</v>
      </c>
      <c r="H18" s="35" t="n">
        <v>1</v>
      </c>
      <c r="I18" s="35" t="s">
        <v>27</v>
      </c>
      <c r="J18" s="36" t="n">
        <f aca="false">J16+1</f>
        <v>8</v>
      </c>
      <c r="K18" s="37"/>
      <c r="L18" s="37"/>
    </row>
    <row r="19" customFormat="false" ht="14.4" hidden="false" customHeight="false" outlineLevel="0" collapsed="false">
      <c r="B19" s="33" t="s">
        <v>24</v>
      </c>
      <c r="C19" s="33" t="s">
        <v>25</v>
      </c>
      <c r="D19" s="33" t="n">
        <v>50</v>
      </c>
      <c r="E19" s="33"/>
      <c r="F19" s="33" t="str">
        <f aca="false">LEFT(F17,3)&amp;TEXT(RIGHT(F17,2)+1,"#00")</f>
        <v>RXA09</v>
      </c>
      <c r="G19" s="34" t="n">
        <v>40</v>
      </c>
      <c r="H19" s="35" t="n">
        <v>1</v>
      </c>
      <c r="I19" s="35" t="s">
        <v>27</v>
      </c>
      <c r="J19" s="36" t="n">
        <f aca="false">J17+1</f>
        <v>9</v>
      </c>
      <c r="K19" s="43"/>
      <c r="L19" s="44"/>
    </row>
    <row r="20" customFormat="false" ht="14.4" hidden="false" customHeight="false" outlineLevel="0" collapsed="false">
      <c r="B20" s="33" t="s">
        <v>24</v>
      </c>
      <c r="C20" s="33" t="s">
        <v>25</v>
      </c>
      <c r="D20" s="33" t="n">
        <v>50</v>
      </c>
      <c r="E20" s="33"/>
      <c r="F20" s="33" t="str">
        <f aca="false">LEFT(F18,3)&amp;TEXT(RIGHT(F18,2)+1,"#00")</f>
        <v>TXA09</v>
      </c>
      <c r="G20" s="34" t="n">
        <v>40</v>
      </c>
      <c r="H20" s="35" t="n">
        <v>1</v>
      </c>
      <c r="I20" s="35" t="s">
        <v>27</v>
      </c>
      <c r="J20" s="36" t="n">
        <f aca="false">J18+1</f>
        <v>9</v>
      </c>
      <c r="K20" s="43"/>
      <c r="L20" s="44"/>
    </row>
    <row r="21" customFormat="false" ht="14.4" hidden="false" customHeight="false" outlineLevel="0" collapsed="false">
      <c r="B21" s="33" t="s">
        <v>24</v>
      </c>
      <c r="C21" s="33" t="s">
        <v>25</v>
      </c>
      <c r="D21" s="33" t="n">
        <v>50</v>
      </c>
      <c r="E21" s="33"/>
      <c r="F21" s="33" t="str">
        <f aca="false">LEFT(F19,3)&amp;TEXT(RIGHT(F19,2)+1,"#00")</f>
        <v>RXA10</v>
      </c>
      <c r="G21" s="34" t="n">
        <v>40</v>
      </c>
      <c r="H21" s="35" t="n">
        <v>1</v>
      </c>
      <c r="I21" s="35" t="s">
        <v>27</v>
      </c>
      <c r="J21" s="36" t="n">
        <f aca="false">J19+1</f>
        <v>10</v>
      </c>
      <c r="K21" s="43"/>
      <c r="L21" s="44"/>
    </row>
    <row r="22" customFormat="false" ht="14.4" hidden="false" customHeight="false" outlineLevel="0" collapsed="false">
      <c r="B22" s="33" t="s">
        <v>24</v>
      </c>
      <c r="C22" s="33" t="s">
        <v>25</v>
      </c>
      <c r="D22" s="33" t="n">
        <v>50</v>
      </c>
      <c r="E22" s="33"/>
      <c r="F22" s="33" t="str">
        <f aca="false">LEFT(F20,3)&amp;TEXT(RIGHT(F20,2)+1,"#00")</f>
        <v>TXA10</v>
      </c>
      <c r="G22" s="34" t="n">
        <v>40</v>
      </c>
      <c r="H22" s="35" t="n">
        <v>1</v>
      </c>
      <c r="I22" s="35" t="s">
        <v>27</v>
      </c>
      <c r="J22" s="36" t="n">
        <f aca="false">J20+1</f>
        <v>10</v>
      </c>
      <c r="K22" s="43"/>
      <c r="L22" s="44"/>
    </row>
    <row r="23" customFormat="false" ht="14.4" hidden="false" customHeight="false" outlineLevel="0" collapsed="false">
      <c r="B23" s="33" t="s">
        <v>24</v>
      </c>
      <c r="C23" s="33" t="s">
        <v>25</v>
      </c>
      <c r="D23" s="33" t="n">
        <v>50</v>
      </c>
      <c r="E23" s="33"/>
      <c r="F23" s="33" t="str">
        <f aca="false">LEFT(F21,3)&amp;TEXT(RIGHT(F21,2)+1,"#00")</f>
        <v>RXA11</v>
      </c>
      <c r="G23" s="34" t="n">
        <v>40</v>
      </c>
      <c r="H23" s="35" t="n">
        <v>1</v>
      </c>
      <c r="I23" s="35" t="s">
        <v>27</v>
      </c>
      <c r="J23" s="36" t="n">
        <f aca="false">J21+1</f>
        <v>11</v>
      </c>
      <c r="K23" s="43"/>
      <c r="L23" s="44"/>
    </row>
    <row r="24" customFormat="false" ht="14.4" hidden="false" customHeight="false" outlineLevel="0" collapsed="false">
      <c r="B24" s="33" t="s">
        <v>24</v>
      </c>
      <c r="C24" s="33" t="s">
        <v>25</v>
      </c>
      <c r="D24" s="33" t="n">
        <v>50</v>
      </c>
      <c r="E24" s="33"/>
      <c r="F24" s="33" t="str">
        <f aca="false">LEFT(F22,3)&amp;TEXT(RIGHT(F22,2)+1,"#00")</f>
        <v>TXA11</v>
      </c>
      <c r="G24" s="34" t="n">
        <v>40</v>
      </c>
      <c r="H24" s="35" t="n">
        <v>1</v>
      </c>
      <c r="I24" s="35" t="s">
        <v>27</v>
      </c>
      <c r="J24" s="36" t="n">
        <f aca="false">J22+1</f>
        <v>11</v>
      </c>
      <c r="K24" s="43"/>
      <c r="L24" s="44"/>
    </row>
    <row r="25" customFormat="false" ht="14.4" hidden="false" customHeight="false" outlineLevel="0" collapsed="false">
      <c r="B25" s="33" t="s">
        <v>24</v>
      </c>
      <c r="C25" s="33" t="s">
        <v>25</v>
      </c>
      <c r="D25" s="33" t="n">
        <v>50</v>
      </c>
      <c r="E25" s="33"/>
      <c r="F25" s="33" t="str">
        <f aca="false">LEFT(F23,3)&amp;TEXT(RIGHT(F23,2)+1,"#00")</f>
        <v>RXA12</v>
      </c>
      <c r="G25" s="34" t="n">
        <v>40</v>
      </c>
      <c r="H25" s="35" t="n">
        <v>1</v>
      </c>
      <c r="I25" s="35" t="s">
        <v>27</v>
      </c>
      <c r="J25" s="36" t="n">
        <f aca="false">J23+1</f>
        <v>12</v>
      </c>
      <c r="K25" s="37"/>
      <c r="L25" s="37"/>
    </row>
    <row r="26" customFormat="false" ht="14.7" hidden="false" customHeight="false" outlineLevel="0" collapsed="false">
      <c r="B26" s="41" t="s">
        <v>24</v>
      </c>
      <c r="C26" s="41" t="s">
        <v>25</v>
      </c>
      <c r="D26" s="41" t="n">
        <v>50</v>
      </c>
      <c r="E26" s="41"/>
      <c r="F26" s="41" t="str">
        <f aca="false">LEFT(F24,3)&amp;TEXT(RIGHT(F24,2)+1,"#00")</f>
        <v>TXA12</v>
      </c>
      <c r="G26" s="34" t="n">
        <v>40</v>
      </c>
      <c r="H26" s="35" t="n">
        <v>1</v>
      </c>
      <c r="I26" s="35" t="s">
        <v>27</v>
      </c>
      <c r="J26" s="36" t="n">
        <f aca="false">J24+1</f>
        <v>12</v>
      </c>
      <c r="K26" s="37"/>
      <c r="L26" s="37"/>
    </row>
    <row r="27" customFormat="false" ht="14.7" hidden="false" customHeight="false" outlineLevel="0" collapsed="false">
      <c r="B27" s="42" t="s">
        <v>24</v>
      </c>
      <c r="C27" s="42" t="s">
        <v>25</v>
      </c>
      <c r="D27" s="42" t="n">
        <v>50</v>
      </c>
      <c r="E27" s="42"/>
      <c r="F27" s="42" t="s">
        <v>42</v>
      </c>
      <c r="G27" s="34" t="n">
        <v>40</v>
      </c>
      <c r="H27" s="35" t="n">
        <v>1</v>
      </c>
      <c r="I27" s="35" t="s">
        <v>27</v>
      </c>
      <c r="J27" s="36" t="n">
        <f aca="false">J25+1</f>
        <v>13</v>
      </c>
      <c r="K27" s="37"/>
      <c r="L27" s="37"/>
    </row>
    <row r="28" customFormat="false" ht="14.4" hidden="false" customHeight="false" outlineLevel="0" collapsed="false">
      <c r="B28" s="45" t="s">
        <v>24</v>
      </c>
      <c r="C28" s="45" t="s">
        <v>25</v>
      </c>
      <c r="D28" s="45" t="n">
        <v>50</v>
      </c>
      <c r="E28" s="45"/>
      <c r="F28" s="45" t="str">
        <f aca="false">SUBSTITUTE(F27,"RX", "TX")</f>
        <v>TXB01</v>
      </c>
      <c r="G28" s="34" t="n">
        <v>40</v>
      </c>
      <c r="H28" s="35" t="n">
        <v>1</v>
      </c>
      <c r="I28" s="35" t="s">
        <v>27</v>
      </c>
      <c r="J28" s="36" t="n">
        <f aca="false">J26+1</f>
        <v>13</v>
      </c>
      <c r="K28" s="37"/>
      <c r="L28" s="37"/>
    </row>
    <row r="29" customFormat="false" ht="14.4" hidden="false" customHeight="false" outlineLevel="0" collapsed="false">
      <c r="B29" s="45" t="s">
        <v>24</v>
      </c>
      <c r="C29" s="45" t="s">
        <v>25</v>
      </c>
      <c r="D29" s="45" t="n">
        <v>50</v>
      </c>
      <c r="E29" s="45"/>
      <c r="F29" s="45" t="str">
        <f aca="false">LEFT(F27,3)&amp;TEXT(RIGHT(F27,2)+1,"#00")</f>
        <v>RXB02</v>
      </c>
      <c r="G29" s="34" t="n">
        <v>40</v>
      </c>
      <c r="H29" s="35" t="n">
        <v>1</v>
      </c>
      <c r="I29" s="35" t="s">
        <v>27</v>
      </c>
      <c r="J29" s="36" t="n">
        <f aca="false">J27+1</f>
        <v>14</v>
      </c>
      <c r="K29" s="43"/>
      <c r="L29" s="44"/>
    </row>
    <row r="30" customFormat="false" ht="14.4" hidden="false" customHeight="false" outlineLevel="0" collapsed="false">
      <c r="B30" s="45" t="s">
        <v>24</v>
      </c>
      <c r="C30" s="45" t="s">
        <v>25</v>
      </c>
      <c r="D30" s="45" t="n">
        <v>50</v>
      </c>
      <c r="E30" s="45"/>
      <c r="F30" s="45" t="str">
        <f aca="false">LEFT(F28,3)&amp;TEXT(RIGHT(F28,2)+1,"#00")</f>
        <v>TXB02</v>
      </c>
      <c r="G30" s="34" t="n">
        <v>40</v>
      </c>
      <c r="H30" s="35" t="n">
        <v>1</v>
      </c>
      <c r="I30" s="35" t="s">
        <v>27</v>
      </c>
      <c r="J30" s="36" t="n">
        <f aca="false">J28+1</f>
        <v>14</v>
      </c>
      <c r="K30" s="43"/>
      <c r="L30" s="44"/>
    </row>
    <row r="31" customFormat="false" ht="14.4" hidden="false" customHeight="false" outlineLevel="0" collapsed="false">
      <c r="B31" s="45" t="s">
        <v>24</v>
      </c>
      <c r="C31" s="45" t="s">
        <v>25</v>
      </c>
      <c r="D31" s="45" t="n">
        <v>50</v>
      </c>
      <c r="E31" s="45"/>
      <c r="F31" s="45" t="str">
        <f aca="false">LEFT(F29,3)&amp;TEXT(RIGHT(F29,2)+1,"#00")</f>
        <v>RXB03</v>
      </c>
      <c r="G31" s="34" t="n">
        <v>40</v>
      </c>
      <c r="H31" s="35" t="n">
        <v>1</v>
      </c>
      <c r="I31" s="35" t="s">
        <v>27</v>
      </c>
      <c r="J31" s="36" t="n">
        <f aca="false">J29+1</f>
        <v>15</v>
      </c>
      <c r="K31" s="43"/>
      <c r="L31" s="44"/>
    </row>
    <row r="32" customFormat="false" ht="14.4" hidden="false" customHeight="false" outlineLevel="0" collapsed="false">
      <c r="B32" s="45" t="s">
        <v>24</v>
      </c>
      <c r="C32" s="45" t="s">
        <v>25</v>
      </c>
      <c r="D32" s="45" t="n">
        <v>50</v>
      </c>
      <c r="E32" s="45"/>
      <c r="F32" s="45" t="str">
        <f aca="false">LEFT(F30,3)&amp;TEXT(RIGHT(F30,2)+1,"#00")</f>
        <v>TXB03</v>
      </c>
      <c r="G32" s="34" t="n">
        <v>40</v>
      </c>
      <c r="H32" s="35" t="n">
        <v>1</v>
      </c>
      <c r="I32" s="35" t="s">
        <v>27</v>
      </c>
      <c r="J32" s="36" t="n">
        <f aca="false">J30+1</f>
        <v>15</v>
      </c>
      <c r="K32" s="43"/>
      <c r="L32" s="44"/>
    </row>
    <row r="33" customFormat="false" ht="14.4" hidden="false" customHeight="false" outlineLevel="0" collapsed="false">
      <c r="B33" s="45" t="s">
        <v>24</v>
      </c>
      <c r="C33" s="45" t="s">
        <v>25</v>
      </c>
      <c r="D33" s="45" t="n">
        <v>50</v>
      </c>
      <c r="E33" s="45"/>
      <c r="F33" s="45" t="str">
        <f aca="false">LEFT(F31,3)&amp;TEXT(RIGHT(F31,2)+1,"#00")</f>
        <v>RXB04</v>
      </c>
      <c r="G33" s="34" t="n">
        <v>40</v>
      </c>
      <c r="H33" s="35" t="n">
        <v>1</v>
      </c>
      <c r="I33" s="35" t="s">
        <v>27</v>
      </c>
      <c r="J33" s="36" t="n">
        <f aca="false">J31+1</f>
        <v>16</v>
      </c>
      <c r="K33" s="43"/>
      <c r="L33" s="44"/>
    </row>
    <row r="34" customFormat="false" ht="14.4" hidden="false" customHeight="false" outlineLevel="0" collapsed="false">
      <c r="B34" s="45" t="s">
        <v>24</v>
      </c>
      <c r="C34" s="45" t="s">
        <v>25</v>
      </c>
      <c r="D34" s="45" t="n">
        <v>50</v>
      </c>
      <c r="E34" s="45"/>
      <c r="F34" s="45" t="str">
        <f aca="false">LEFT(F32,3)&amp;TEXT(RIGHT(F32,2)+1,"#00")</f>
        <v>TXB04</v>
      </c>
      <c r="G34" s="34" t="n">
        <v>40</v>
      </c>
      <c r="H34" s="35" t="n">
        <v>1</v>
      </c>
      <c r="I34" s="35" t="s">
        <v>27</v>
      </c>
      <c r="J34" s="36" t="n">
        <f aca="false">J32+1</f>
        <v>16</v>
      </c>
      <c r="K34" s="43"/>
      <c r="L34" s="44"/>
    </row>
    <row r="35" customFormat="false" ht="14.4" hidden="false" customHeight="false" outlineLevel="0" collapsed="false">
      <c r="B35" s="45" t="s">
        <v>24</v>
      </c>
      <c r="C35" s="45" t="s">
        <v>25</v>
      </c>
      <c r="D35" s="45" t="n">
        <v>50</v>
      </c>
      <c r="E35" s="45"/>
      <c r="F35" s="45" t="str">
        <f aca="false">LEFT(F33,3)&amp;TEXT(RIGHT(F33,2)+1,"#00")</f>
        <v>RXB05</v>
      </c>
      <c r="G35" s="34" t="n">
        <v>40</v>
      </c>
      <c r="H35" s="35" t="n">
        <v>1</v>
      </c>
      <c r="I35" s="35" t="s">
        <v>27</v>
      </c>
      <c r="J35" s="36" t="n">
        <f aca="false">J33+1</f>
        <v>17</v>
      </c>
      <c r="K35" s="38"/>
      <c r="L35" s="38"/>
    </row>
    <row r="36" customFormat="false" ht="14.4" hidden="false" customHeight="false" outlineLevel="0" collapsed="false">
      <c r="B36" s="45" t="s">
        <v>24</v>
      </c>
      <c r="C36" s="45" t="s">
        <v>25</v>
      </c>
      <c r="D36" s="45" t="n">
        <v>50</v>
      </c>
      <c r="E36" s="45"/>
      <c r="F36" s="45" t="str">
        <f aca="false">LEFT(F34,3)&amp;TEXT(RIGHT(F34,2)+1,"#00")</f>
        <v>TXB05</v>
      </c>
      <c r="G36" s="34" t="n">
        <v>40</v>
      </c>
      <c r="H36" s="35" t="n">
        <v>1</v>
      </c>
      <c r="I36" s="35" t="s">
        <v>27</v>
      </c>
      <c r="J36" s="36" t="n">
        <f aca="false">J34+1</f>
        <v>17</v>
      </c>
      <c r="K36" s="38"/>
      <c r="L36" s="38"/>
    </row>
    <row r="37" customFormat="false" ht="14.4" hidden="false" customHeight="false" outlineLevel="0" collapsed="false">
      <c r="B37" s="45" t="s">
        <v>24</v>
      </c>
      <c r="C37" s="45" t="s">
        <v>25</v>
      </c>
      <c r="D37" s="45" t="n">
        <v>50</v>
      </c>
      <c r="E37" s="45"/>
      <c r="F37" s="45" t="str">
        <f aca="false">LEFT(F35,3)&amp;TEXT(RIGHT(F35,2)+1,"#00")</f>
        <v>RXB06</v>
      </c>
      <c r="G37" s="34" t="n">
        <v>40</v>
      </c>
      <c r="H37" s="35" t="n">
        <v>1</v>
      </c>
      <c r="I37" s="35" t="s">
        <v>27</v>
      </c>
      <c r="J37" s="36" t="n">
        <f aca="false">J35+1</f>
        <v>18</v>
      </c>
      <c r="K37" s="38"/>
      <c r="L37" s="38"/>
    </row>
    <row r="38" customFormat="false" ht="14.4" hidden="false" customHeight="false" outlineLevel="0" collapsed="false">
      <c r="B38" s="45" t="s">
        <v>24</v>
      </c>
      <c r="C38" s="45" t="s">
        <v>25</v>
      </c>
      <c r="D38" s="45" t="n">
        <v>50</v>
      </c>
      <c r="E38" s="45"/>
      <c r="F38" s="45" t="str">
        <f aca="false">LEFT(F36,3)&amp;TEXT(RIGHT(F36,2)+1,"#00")</f>
        <v>TXB06</v>
      </c>
      <c r="G38" s="34" t="n">
        <v>40</v>
      </c>
      <c r="H38" s="35" t="n">
        <v>1</v>
      </c>
      <c r="I38" s="35" t="s">
        <v>27</v>
      </c>
      <c r="J38" s="36" t="n">
        <f aca="false">J36+1</f>
        <v>18</v>
      </c>
      <c r="K38" s="38"/>
      <c r="L38" s="38"/>
    </row>
    <row r="39" customFormat="false" ht="14.4" hidden="false" customHeight="false" outlineLevel="0" collapsed="false">
      <c r="B39" s="45" t="s">
        <v>24</v>
      </c>
      <c r="C39" s="45" t="s">
        <v>25</v>
      </c>
      <c r="D39" s="45" t="n">
        <v>50</v>
      </c>
      <c r="E39" s="45"/>
      <c r="F39" s="45" t="str">
        <f aca="false">LEFT(F37,3)&amp;TEXT(RIGHT(F37,2)+1,"#00")</f>
        <v>RXB07</v>
      </c>
      <c r="G39" s="34" t="n">
        <v>40</v>
      </c>
      <c r="H39" s="35" t="n">
        <v>1</v>
      </c>
      <c r="I39" s="35" t="s">
        <v>27</v>
      </c>
      <c r="J39" s="36" t="n">
        <f aca="false">J37+1</f>
        <v>19</v>
      </c>
      <c r="K39" s="38"/>
      <c r="L39" s="38"/>
    </row>
    <row r="40" customFormat="false" ht="14.4" hidden="false" customHeight="false" outlineLevel="0" collapsed="false">
      <c r="B40" s="45" t="s">
        <v>24</v>
      </c>
      <c r="C40" s="45" t="s">
        <v>25</v>
      </c>
      <c r="D40" s="45" t="n">
        <v>50</v>
      </c>
      <c r="E40" s="45"/>
      <c r="F40" s="45" t="str">
        <f aca="false">LEFT(F38,3)&amp;TEXT(RIGHT(F38,2)+1,"#00")</f>
        <v>TXB07</v>
      </c>
      <c r="G40" s="34" t="n">
        <v>40</v>
      </c>
      <c r="H40" s="35" t="n">
        <v>1</v>
      </c>
      <c r="I40" s="35" t="s">
        <v>27</v>
      </c>
      <c r="J40" s="36" t="n">
        <f aca="false">J38+1</f>
        <v>19</v>
      </c>
      <c r="K40" s="38"/>
      <c r="L40" s="38"/>
    </row>
    <row r="41" customFormat="false" ht="14.4" hidden="false" customHeight="false" outlineLevel="0" collapsed="false">
      <c r="B41" s="45" t="s">
        <v>24</v>
      </c>
      <c r="C41" s="45" t="s">
        <v>25</v>
      </c>
      <c r="D41" s="45" t="n">
        <v>50</v>
      </c>
      <c r="E41" s="45"/>
      <c r="F41" s="45" t="str">
        <f aca="false">LEFT(F39,3)&amp;TEXT(RIGHT(F39,2)+1,"#00")</f>
        <v>RXB08</v>
      </c>
      <c r="G41" s="34" t="n">
        <v>40</v>
      </c>
      <c r="H41" s="35" t="n">
        <v>1</v>
      </c>
      <c r="I41" s="35" t="s">
        <v>27</v>
      </c>
      <c r="J41" s="36" t="n">
        <f aca="false">J39+1</f>
        <v>20</v>
      </c>
      <c r="K41" s="80"/>
      <c r="L41" s="38"/>
    </row>
    <row r="42" customFormat="false" ht="14.4" hidden="false" customHeight="false" outlineLevel="0" collapsed="false">
      <c r="B42" s="45" t="s">
        <v>24</v>
      </c>
      <c r="C42" s="45" t="s">
        <v>25</v>
      </c>
      <c r="D42" s="45" t="n">
        <v>50</v>
      </c>
      <c r="E42" s="45"/>
      <c r="F42" s="45" t="str">
        <f aca="false">LEFT(F40,3)&amp;TEXT(RIGHT(F40,2)+1,"#00")</f>
        <v>TXB08</v>
      </c>
      <c r="G42" s="34" t="n">
        <v>40</v>
      </c>
      <c r="H42" s="35" t="n">
        <v>1</v>
      </c>
      <c r="I42" s="35" t="s">
        <v>27</v>
      </c>
      <c r="J42" s="36" t="n">
        <f aca="false">J40+1</f>
        <v>20</v>
      </c>
      <c r="K42" s="37"/>
      <c r="L42" s="38"/>
    </row>
    <row r="43" customFormat="false" ht="14.4" hidden="false" customHeight="false" outlineLevel="0" collapsed="false">
      <c r="B43" s="45" t="s">
        <v>24</v>
      </c>
      <c r="C43" s="45" t="s">
        <v>25</v>
      </c>
      <c r="D43" s="45" t="n">
        <v>50</v>
      </c>
      <c r="E43" s="45"/>
      <c r="F43" s="45" t="str">
        <f aca="false">LEFT(F41,3)&amp;TEXT(RIGHT(F41,2)+1,"#00")</f>
        <v>RXB09</v>
      </c>
      <c r="G43" s="34" t="n">
        <v>40</v>
      </c>
      <c r="H43" s="35" t="n">
        <v>1</v>
      </c>
      <c r="I43" s="35" t="s">
        <v>27</v>
      </c>
      <c r="J43" s="36" t="n">
        <f aca="false">J41+1</f>
        <v>21</v>
      </c>
      <c r="L43" s="38"/>
    </row>
    <row r="44" customFormat="false" ht="14.4" hidden="false" customHeight="false" outlineLevel="0" collapsed="false">
      <c r="B44" s="45" t="s">
        <v>24</v>
      </c>
      <c r="C44" s="45" t="s">
        <v>25</v>
      </c>
      <c r="D44" s="45" t="n">
        <v>50</v>
      </c>
      <c r="E44" s="45"/>
      <c r="F44" s="45" t="str">
        <f aca="false">LEFT(F42,3)&amp;TEXT(RIGHT(F42,2)+1,"#00")</f>
        <v>TXB09</v>
      </c>
      <c r="G44" s="34" t="n">
        <v>40</v>
      </c>
      <c r="H44" s="35" t="n">
        <v>1</v>
      </c>
      <c r="I44" s="35" t="s">
        <v>27</v>
      </c>
      <c r="J44" s="36" t="n">
        <f aca="false">J42+1</f>
        <v>21</v>
      </c>
      <c r="K44" s="37"/>
      <c r="L44" s="38"/>
    </row>
    <row r="45" customFormat="false" ht="14.4" hidden="false" customHeight="false" outlineLevel="0" collapsed="false">
      <c r="B45" s="45" t="s">
        <v>24</v>
      </c>
      <c r="C45" s="45" t="s">
        <v>25</v>
      </c>
      <c r="D45" s="45" t="n">
        <v>50</v>
      </c>
      <c r="E45" s="45"/>
      <c r="F45" s="45" t="str">
        <f aca="false">LEFT(F43,3)&amp;TEXT(RIGHT(F43,2)+1,"#00")</f>
        <v>RXB10</v>
      </c>
      <c r="G45" s="34" t="n">
        <v>40</v>
      </c>
      <c r="H45" s="35" t="n">
        <v>1</v>
      </c>
      <c r="I45" s="35" t="s">
        <v>27</v>
      </c>
      <c r="J45" s="36" t="n">
        <f aca="false">J43+1</f>
        <v>22</v>
      </c>
      <c r="L45" s="38"/>
    </row>
    <row r="46" customFormat="false" ht="14.4" hidden="false" customHeight="false" outlineLevel="0" collapsed="false">
      <c r="B46" s="45" t="s">
        <v>24</v>
      </c>
      <c r="C46" s="45" t="s">
        <v>25</v>
      </c>
      <c r="D46" s="45" t="n">
        <v>50</v>
      </c>
      <c r="E46" s="45"/>
      <c r="F46" s="45" t="str">
        <f aca="false">LEFT(F44,3)&amp;TEXT(RIGHT(F44,2)+1,"#00")</f>
        <v>TXB10</v>
      </c>
      <c r="G46" s="34" t="n">
        <v>40</v>
      </c>
      <c r="H46" s="35" t="n">
        <v>1</v>
      </c>
      <c r="I46" s="35" t="s">
        <v>27</v>
      </c>
      <c r="J46" s="36" t="n">
        <f aca="false">J44+1</f>
        <v>22</v>
      </c>
      <c r="K46" s="37"/>
      <c r="L46" s="38"/>
    </row>
    <row r="47" customFormat="false" ht="14.4" hidden="false" customHeight="false" outlineLevel="0" collapsed="false">
      <c r="B47" s="45" t="s">
        <v>24</v>
      </c>
      <c r="C47" s="45" t="s">
        <v>25</v>
      </c>
      <c r="D47" s="45" t="n">
        <v>50</v>
      </c>
      <c r="E47" s="45"/>
      <c r="F47" s="45" t="str">
        <f aca="false">LEFT(F45,3)&amp;TEXT(RIGHT(F45,2)+1,"#00")</f>
        <v>RXB11</v>
      </c>
      <c r="G47" s="34" t="n">
        <v>40</v>
      </c>
      <c r="H47" s="35" t="n">
        <v>1</v>
      </c>
      <c r="I47" s="35" t="s">
        <v>27</v>
      </c>
      <c r="J47" s="36" t="n">
        <f aca="false">J45+1</f>
        <v>23</v>
      </c>
      <c r="K47" s="37"/>
      <c r="L47" s="38"/>
    </row>
    <row r="48" customFormat="false" ht="14.4" hidden="false" customHeight="false" outlineLevel="0" collapsed="false">
      <c r="B48" s="45" t="s">
        <v>24</v>
      </c>
      <c r="C48" s="45" t="s">
        <v>25</v>
      </c>
      <c r="D48" s="45" t="n">
        <v>50</v>
      </c>
      <c r="E48" s="45"/>
      <c r="F48" s="45" t="str">
        <f aca="false">LEFT(F46,3)&amp;TEXT(RIGHT(F46,2)+1,"#00")</f>
        <v>TXB11</v>
      </c>
      <c r="G48" s="34" t="n">
        <v>40</v>
      </c>
      <c r="H48" s="35" t="n">
        <v>1</v>
      </c>
      <c r="I48" s="35" t="s">
        <v>27</v>
      </c>
      <c r="J48" s="36" t="n">
        <f aca="false">J46+1</f>
        <v>23</v>
      </c>
      <c r="K48" s="37"/>
      <c r="L48" s="38"/>
    </row>
    <row r="49" customFormat="false" ht="14.4" hidden="false" customHeight="false" outlineLevel="0" collapsed="false">
      <c r="B49" s="45" t="s">
        <v>24</v>
      </c>
      <c r="C49" s="45" t="s">
        <v>25</v>
      </c>
      <c r="D49" s="45" t="n">
        <v>50</v>
      </c>
      <c r="E49" s="45"/>
      <c r="F49" s="45" t="str">
        <f aca="false">LEFT(F47,3)&amp;TEXT(RIGHT(F47,2)+1,"#00")</f>
        <v>RXB12</v>
      </c>
      <c r="G49" s="34" t="n">
        <v>40</v>
      </c>
      <c r="H49" s="35" t="n">
        <v>1</v>
      </c>
      <c r="I49" s="35" t="s">
        <v>27</v>
      </c>
      <c r="J49" s="36" t="n">
        <f aca="false">J47+1</f>
        <v>24</v>
      </c>
      <c r="K49" s="81" t="s">
        <v>105</v>
      </c>
      <c r="L49" s="38" t="s">
        <v>121</v>
      </c>
    </row>
    <row r="50" customFormat="false" ht="14.7" hidden="false" customHeight="false" outlineLevel="0" collapsed="false">
      <c r="B50" s="46" t="s">
        <v>24</v>
      </c>
      <c r="C50" s="46" t="s">
        <v>25</v>
      </c>
      <c r="D50" s="46" t="n">
        <v>50</v>
      </c>
      <c r="E50" s="46"/>
      <c r="F50" s="46" t="str">
        <f aca="false">LEFT(F48,3)&amp;TEXT(RIGHT(F48,2)+1,"#00")</f>
        <v>TXB12</v>
      </c>
      <c r="G50" s="47" t="n">
        <v>40</v>
      </c>
      <c r="H50" s="48" t="n">
        <v>1</v>
      </c>
      <c r="I50" s="48" t="s">
        <v>27</v>
      </c>
      <c r="J50" s="49" t="n">
        <f aca="false">J48+1</f>
        <v>24</v>
      </c>
      <c r="K50" s="49" t="s">
        <v>106</v>
      </c>
      <c r="L50" s="49" t="s">
        <v>121</v>
      </c>
    </row>
    <row r="51" customFormat="false" ht="14.7" hidden="false" customHeight="false" outlineLevel="0" collapsed="false">
      <c r="B51" s="51" t="s">
        <v>45</v>
      </c>
      <c r="C51" s="51" t="s">
        <v>46</v>
      </c>
      <c r="D51" s="51"/>
      <c r="E51" s="51"/>
      <c r="F51" s="51" t="s">
        <v>1</v>
      </c>
      <c r="G51" s="29" t="n">
        <v>38</v>
      </c>
      <c r="H51" s="30" t="n">
        <v>1</v>
      </c>
      <c r="I51" s="30" t="s">
        <v>27</v>
      </c>
      <c r="J51" s="31" t="n">
        <v>1</v>
      </c>
      <c r="K51" s="40" t="s">
        <v>37</v>
      </c>
      <c r="L51" s="38" t="s">
        <v>122</v>
      </c>
    </row>
    <row r="52" customFormat="false" ht="14.4" hidden="false" customHeight="false" outlineLevel="0" collapsed="false">
      <c r="B52" s="53" t="s">
        <v>45</v>
      </c>
      <c r="C52" s="53" t="s">
        <v>46</v>
      </c>
      <c r="D52" s="53"/>
      <c r="E52" s="53"/>
      <c r="F52" s="53" t="str">
        <f aca="false">SUBSTITUTE(F51,"RX", "TX")</f>
        <v>TXA12</v>
      </c>
      <c r="G52" s="34" t="n">
        <v>38</v>
      </c>
      <c r="H52" s="35" t="n">
        <v>1</v>
      </c>
      <c r="I52" s="35" t="s">
        <v>27</v>
      </c>
      <c r="J52" s="36" t="n">
        <v>1</v>
      </c>
      <c r="K52" s="37"/>
      <c r="L52" s="38"/>
    </row>
    <row r="53" customFormat="false" ht="14.4" hidden="false" customHeight="false" outlineLevel="0" collapsed="false">
      <c r="B53" s="53" t="s">
        <v>45</v>
      </c>
      <c r="C53" s="53" t="s">
        <v>46</v>
      </c>
      <c r="D53" s="53"/>
      <c r="E53" s="53"/>
      <c r="F53" s="53" t="str">
        <f aca="false">LEFT(F51,3)&amp;TEXT(RIGHT(F51,2)-1,"#00")</f>
        <v>RXA11</v>
      </c>
      <c r="G53" s="34" t="n">
        <v>38</v>
      </c>
      <c r="H53" s="35" t="n">
        <v>1</v>
      </c>
      <c r="I53" s="35" t="s">
        <v>27</v>
      </c>
      <c r="J53" s="36" t="n">
        <f aca="false">J51+1</f>
        <v>2</v>
      </c>
      <c r="K53" s="40" t="s">
        <v>39</v>
      </c>
      <c r="L53" s="37" t="s">
        <v>122</v>
      </c>
    </row>
    <row r="54" customFormat="false" ht="14.4" hidden="false" customHeight="false" outlineLevel="0" collapsed="false">
      <c r="B54" s="53" t="s">
        <v>45</v>
      </c>
      <c r="C54" s="53" t="s">
        <v>46</v>
      </c>
      <c r="D54" s="53"/>
      <c r="E54" s="53"/>
      <c r="F54" s="53" t="str">
        <f aca="false">LEFT(F52,3)&amp;TEXT(RIGHT(F52,2)-1,"#00")</f>
        <v>TXA11</v>
      </c>
      <c r="G54" s="34" t="n">
        <v>38</v>
      </c>
      <c r="H54" s="35" t="n">
        <v>1</v>
      </c>
      <c r="I54" s="35" t="s">
        <v>27</v>
      </c>
      <c r="J54" s="36" t="n">
        <f aca="false">J52+1</f>
        <v>2</v>
      </c>
      <c r="K54" s="37"/>
      <c r="L54" s="37"/>
    </row>
    <row r="55" customFormat="false" ht="14.4" hidden="false" customHeight="false" outlineLevel="0" collapsed="false">
      <c r="B55" s="53" t="s">
        <v>45</v>
      </c>
      <c r="C55" s="53" t="s">
        <v>46</v>
      </c>
      <c r="D55" s="53"/>
      <c r="E55" s="53"/>
      <c r="F55" s="53" t="str">
        <f aca="false">LEFT(F53,3)&amp;TEXT(RIGHT(F53,2)-1,"#00")</f>
        <v>RXA10</v>
      </c>
      <c r="G55" s="34" t="n">
        <v>38</v>
      </c>
      <c r="H55" s="35" t="n">
        <v>1</v>
      </c>
      <c r="I55" s="35" t="s">
        <v>27</v>
      </c>
      <c r="J55" s="36" t="n">
        <f aca="false">J53+1</f>
        <v>3</v>
      </c>
      <c r="K55" s="40" t="s">
        <v>40</v>
      </c>
      <c r="L55" s="37" t="s">
        <v>122</v>
      </c>
    </row>
    <row r="56" customFormat="false" ht="14.4" hidden="false" customHeight="false" outlineLevel="0" collapsed="false">
      <c r="B56" s="53" t="s">
        <v>45</v>
      </c>
      <c r="C56" s="53" t="s">
        <v>46</v>
      </c>
      <c r="D56" s="53"/>
      <c r="E56" s="53"/>
      <c r="F56" s="53" t="str">
        <f aca="false">LEFT(F54,3)&amp;TEXT(RIGHT(F54,2)-1,"#00")</f>
        <v>TXA10</v>
      </c>
      <c r="G56" s="34" t="n">
        <v>38</v>
      </c>
      <c r="H56" s="35" t="n">
        <v>1</v>
      </c>
      <c r="I56" s="35" t="s">
        <v>27</v>
      </c>
      <c r="J56" s="36" t="n">
        <f aca="false">J54+1</f>
        <v>3</v>
      </c>
      <c r="K56" s="37"/>
      <c r="L56" s="37"/>
    </row>
    <row r="57" customFormat="false" ht="14.4" hidden="false" customHeight="false" outlineLevel="0" collapsed="false">
      <c r="B57" s="53" t="s">
        <v>45</v>
      </c>
      <c r="C57" s="53" t="s">
        <v>46</v>
      </c>
      <c r="D57" s="53"/>
      <c r="E57" s="53"/>
      <c r="F57" s="53" t="str">
        <f aca="false">LEFT(F55,3)&amp;TEXT(RIGHT(F55,2)-1,"#00")</f>
        <v>RXA09</v>
      </c>
      <c r="G57" s="34" t="n">
        <v>38</v>
      </c>
      <c r="H57" s="35" t="n">
        <v>1</v>
      </c>
      <c r="I57" s="35" t="s">
        <v>27</v>
      </c>
      <c r="J57" s="36" t="n">
        <f aca="false">J55+1</f>
        <v>4</v>
      </c>
      <c r="K57" s="40" t="s">
        <v>41</v>
      </c>
      <c r="L57" s="37" t="s">
        <v>122</v>
      </c>
    </row>
    <row r="58" customFormat="false" ht="14.4" hidden="false" customHeight="false" outlineLevel="0" collapsed="false">
      <c r="B58" s="53" t="s">
        <v>45</v>
      </c>
      <c r="C58" s="53" t="s">
        <v>46</v>
      </c>
      <c r="D58" s="53"/>
      <c r="E58" s="53"/>
      <c r="F58" s="53" t="str">
        <f aca="false">LEFT(F56,3)&amp;TEXT(RIGHT(F56,2)-1,"#00")</f>
        <v>TXA09</v>
      </c>
      <c r="G58" s="34" t="n">
        <v>38</v>
      </c>
      <c r="H58" s="35" t="n">
        <v>1</v>
      </c>
      <c r="I58" s="35" t="s">
        <v>27</v>
      </c>
      <c r="J58" s="36" t="n">
        <f aca="false">J56+1</f>
        <v>4</v>
      </c>
      <c r="K58" s="37"/>
      <c r="L58" s="37"/>
    </row>
    <row r="59" customFormat="false" ht="14.4" hidden="false" customHeight="false" outlineLevel="0" collapsed="false">
      <c r="B59" s="53" t="s">
        <v>45</v>
      </c>
      <c r="C59" s="53" t="s">
        <v>46</v>
      </c>
      <c r="D59" s="53"/>
      <c r="E59" s="53"/>
      <c r="F59" s="53" t="str">
        <f aca="false">LEFT(F57,3)&amp;TEXT(RIGHT(F57,2)-1,"#00")</f>
        <v>RXA08</v>
      </c>
      <c r="G59" s="34" t="n">
        <v>38</v>
      </c>
      <c r="H59" s="35" t="n">
        <v>1</v>
      </c>
      <c r="I59" s="35" t="s">
        <v>27</v>
      </c>
      <c r="J59" s="36" t="n">
        <f aca="false">J57+1</f>
        <v>5</v>
      </c>
      <c r="K59" s="40" t="s">
        <v>43</v>
      </c>
      <c r="L59" s="37" t="s">
        <v>122</v>
      </c>
    </row>
    <row r="60" customFormat="false" ht="14.4" hidden="false" customHeight="false" outlineLevel="0" collapsed="false">
      <c r="B60" s="53" t="s">
        <v>45</v>
      </c>
      <c r="C60" s="53" t="s">
        <v>46</v>
      </c>
      <c r="D60" s="53"/>
      <c r="E60" s="53"/>
      <c r="F60" s="53" t="str">
        <f aca="false">LEFT(F58,3)&amp;TEXT(RIGHT(F58,2)-1,"#00")</f>
        <v>TXA08</v>
      </c>
      <c r="G60" s="34" t="n">
        <v>38</v>
      </c>
      <c r="H60" s="35" t="n">
        <v>1</v>
      </c>
      <c r="I60" s="35" t="s">
        <v>27</v>
      </c>
      <c r="J60" s="36" t="n">
        <f aca="false">J58+1</f>
        <v>5</v>
      </c>
      <c r="K60" s="37"/>
      <c r="L60" s="37"/>
    </row>
    <row r="61" customFormat="false" ht="14.4" hidden="false" customHeight="false" outlineLevel="0" collapsed="false">
      <c r="B61" s="53" t="s">
        <v>45</v>
      </c>
      <c r="C61" s="53" t="s">
        <v>46</v>
      </c>
      <c r="D61" s="53"/>
      <c r="E61" s="53"/>
      <c r="F61" s="53" t="str">
        <f aca="false">LEFT(F59,3)&amp;TEXT(RIGHT(F59,2)-1,"#00")</f>
        <v>RXA07</v>
      </c>
      <c r="G61" s="34" t="n">
        <v>38</v>
      </c>
      <c r="H61" s="35" t="n">
        <v>1</v>
      </c>
      <c r="I61" s="35" t="s">
        <v>27</v>
      </c>
      <c r="J61" s="36" t="n">
        <f aca="false">J59+1</f>
        <v>6</v>
      </c>
      <c r="K61" s="40" t="s">
        <v>44</v>
      </c>
      <c r="L61" s="37" t="s">
        <v>122</v>
      </c>
    </row>
    <row r="62" customFormat="false" ht="14.4" hidden="false" customHeight="false" outlineLevel="0" collapsed="false">
      <c r="B62" s="53" t="s">
        <v>45</v>
      </c>
      <c r="C62" s="53" t="s">
        <v>46</v>
      </c>
      <c r="D62" s="53"/>
      <c r="E62" s="53"/>
      <c r="F62" s="53" t="str">
        <f aca="false">LEFT(F60,3)&amp;TEXT(RIGHT(F60,2)-1,"#00")</f>
        <v>TXA07</v>
      </c>
      <c r="G62" s="34" t="n">
        <v>38</v>
      </c>
      <c r="H62" s="35" t="n">
        <v>1</v>
      </c>
      <c r="I62" s="35" t="s">
        <v>27</v>
      </c>
      <c r="J62" s="36" t="n">
        <f aca="false">J60+1</f>
        <v>6</v>
      </c>
      <c r="K62" s="37"/>
      <c r="L62" s="37"/>
    </row>
    <row r="63" customFormat="false" ht="14.4" hidden="false" customHeight="false" outlineLevel="0" collapsed="false">
      <c r="B63" s="53" t="s">
        <v>45</v>
      </c>
      <c r="C63" s="53" t="s">
        <v>46</v>
      </c>
      <c r="D63" s="53"/>
      <c r="E63" s="53"/>
      <c r="F63" s="53" t="str">
        <f aca="false">LEFT(F61,3)&amp;TEXT(RIGHT(F61,2)-1,"#00")</f>
        <v>RXA06</v>
      </c>
      <c r="G63" s="34" t="n">
        <v>38</v>
      </c>
      <c r="H63" s="35" t="n">
        <v>1</v>
      </c>
      <c r="I63" s="35" t="s">
        <v>27</v>
      </c>
      <c r="J63" s="36" t="n">
        <f aca="false">J61+1</f>
        <v>7</v>
      </c>
      <c r="K63" s="38"/>
      <c r="L63" s="38"/>
    </row>
    <row r="64" customFormat="false" ht="14.4" hidden="false" customHeight="false" outlineLevel="0" collapsed="false">
      <c r="B64" s="53" t="s">
        <v>45</v>
      </c>
      <c r="C64" s="53" t="s">
        <v>46</v>
      </c>
      <c r="D64" s="53"/>
      <c r="E64" s="53"/>
      <c r="F64" s="53" t="str">
        <f aca="false">LEFT(F62,3)&amp;TEXT(RIGHT(F62,2)-1,"#00")</f>
        <v>TXA06</v>
      </c>
      <c r="G64" s="34" t="n">
        <v>38</v>
      </c>
      <c r="H64" s="35" t="n">
        <v>1</v>
      </c>
      <c r="I64" s="35" t="s">
        <v>27</v>
      </c>
      <c r="J64" s="36" t="n">
        <f aca="false">J62+1</f>
        <v>7</v>
      </c>
      <c r="K64" s="38"/>
      <c r="L64" s="38"/>
    </row>
    <row r="65" customFormat="false" ht="14.4" hidden="false" customHeight="false" outlineLevel="0" collapsed="false">
      <c r="B65" s="53" t="s">
        <v>45</v>
      </c>
      <c r="C65" s="53" t="s">
        <v>46</v>
      </c>
      <c r="D65" s="53"/>
      <c r="E65" s="53"/>
      <c r="F65" s="53" t="str">
        <f aca="false">LEFT(F63,3)&amp;TEXT(RIGHT(F63,2)-1,"#00")</f>
        <v>RXA05</v>
      </c>
      <c r="G65" s="34" t="n">
        <v>38</v>
      </c>
      <c r="H65" s="35" t="n">
        <v>1</v>
      </c>
      <c r="I65" s="35" t="s">
        <v>27</v>
      </c>
      <c r="J65" s="36" t="n">
        <f aca="false">J63+1</f>
        <v>8</v>
      </c>
      <c r="K65" s="38"/>
      <c r="L65" s="38"/>
    </row>
    <row r="66" customFormat="false" ht="14.4" hidden="false" customHeight="false" outlineLevel="0" collapsed="false">
      <c r="B66" s="53" t="s">
        <v>45</v>
      </c>
      <c r="C66" s="53" t="s">
        <v>46</v>
      </c>
      <c r="D66" s="53"/>
      <c r="E66" s="53"/>
      <c r="F66" s="53" t="str">
        <f aca="false">LEFT(F64,3)&amp;TEXT(RIGHT(F64,2)-1,"#00")</f>
        <v>TXA05</v>
      </c>
      <c r="G66" s="34" t="n">
        <v>38</v>
      </c>
      <c r="H66" s="35" t="n">
        <v>1</v>
      </c>
      <c r="I66" s="35" t="s">
        <v>27</v>
      </c>
      <c r="J66" s="36" t="n">
        <f aca="false">J64+1</f>
        <v>8</v>
      </c>
      <c r="K66" s="38"/>
      <c r="L66" s="38"/>
    </row>
    <row r="67" customFormat="false" ht="14.4" hidden="false" customHeight="false" outlineLevel="0" collapsed="false">
      <c r="B67" s="53" t="s">
        <v>45</v>
      </c>
      <c r="C67" s="53" t="s">
        <v>46</v>
      </c>
      <c r="D67" s="53"/>
      <c r="E67" s="53"/>
      <c r="F67" s="53" t="str">
        <f aca="false">LEFT(F65,3)&amp;TEXT(RIGHT(F65,2)-1,"#00")</f>
        <v>RXA04</v>
      </c>
      <c r="G67" s="34" t="n">
        <v>38</v>
      </c>
      <c r="H67" s="35" t="n">
        <v>1</v>
      </c>
      <c r="I67" s="35" t="s">
        <v>27</v>
      </c>
      <c r="J67" s="36" t="n">
        <f aca="false">J65+1</f>
        <v>9</v>
      </c>
      <c r="K67" s="38"/>
      <c r="L67" s="38"/>
    </row>
    <row r="68" customFormat="false" ht="14.4" hidden="false" customHeight="false" outlineLevel="0" collapsed="false">
      <c r="B68" s="53" t="s">
        <v>45</v>
      </c>
      <c r="C68" s="53" t="s">
        <v>46</v>
      </c>
      <c r="D68" s="53"/>
      <c r="E68" s="53"/>
      <c r="F68" s="53" t="str">
        <f aca="false">LEFT(F66,3)&amp;TEXT(RIGHT(F66,2)-1,"#00")</f>
        <v>TXA04</v>
      </c>
      <c r="G68" s="34" t="n">
        <v>38</v>
      </c>
      <c r="H68" s="35" t="n">
        <v>1</v>
      </c>
      <c r="I68" s="35" t="s">
        <v>27</v>
      </c>
      <c r="J68" s="36" t="n">
        <f aca="false">J66+1</f>
        <v>9</v>
      </c>
      <c r="K68" s="38"/>
      <c r="L68" s="38"/>
    </row>
    <row r="69" customFormat="false" ht="14.4" hidden="false" customHeight="false" outlineLevel="0" collapsed="false">
      <c r="B69" s="53" t="s">
        <v>45</v>
      </c>
      <c r="C69" s="53" t="s">
        <v>46</v>
      </c>
      <c r="D69" s="53"/>
      <c r="E69" s="53"/>
      <c r="F69" s="53" t="str">
        <f aca="false">LEFT(F67,3)&amp;TEXT(RIGHT(F67,2)-1,"#00")</f>
        <v>RXA03</v>
      </c>
      <c r="G69" s="34" t="n">
        <v>38</v>
      </c>
      <c r="H69" s="35" t="n">
        <v>1</v>
      </c>
      <c r="I69" s="35" t="s">
        <v>27</v>
      </c>
      <c r="J69" s="36" t="n">
        <f aca="false">J67+1</f>
        <v>10</v>
      </c>
      <c r="K69" s="38"/>
      <c r="L69" s="38"/>
    </row>
    <row r="70" customFormat="false" ht="14.4" hidden="false" customHeight="false" outlineLevel="0" collapsed="false">
      <c r="B70" s="53" t="s">
        <v>45</v>
      </c>
      <c r="C70" s="53" t="s">
        <v>46</v>
      </c>
      <c r="D70" s="53"/>
      <c r="E70" s="53"/>
      <c r="F70" s="53" t="str">
        <f aca="false">LEFT(F68,3)&amp;TEXT(RIGHT(F68,2)-1,"#00")</f>
        <v>TXA03</v>
      </c>
      <c r="G70" s="34" t="n">
        <v>38</v>
      </c>
      <c r="H70" s="35" t="n">
        <v>1</v>
      </c>
      <c r="I70" s="35" t="s">
        <v>27</v>
      </c>
      <c r="J70" s="36" t="n">
        <f aca="false">J68+1</f>
        <v>10</v>
      </c>
      <c r="K70" s="38"/>
      <c r="L70" s="38"/>
    </row>
    <row r="71" customFormat="false" ht="14.4" hidden="false" customHeight="false" outlineLevel="0" collapsed="false">
      <c r="B71" s="53" t="s">
        <v>45</v>
      </c>
      <c r="C71" s="53" t="s">
        <v>46</v>
      </c>
      <c r="D71" s="53"/>
      <c r="E71" s="53"/>
      <c r="F71" s="53" t="str">
        <f aca="false">LEFT(F69,3)&amp;TEXT(RIGHT(F69,2)-1,"#00")</f>
        <v>RXA02</v>
      </c>
      <c r="G71" s="34" t="n">
        <v>38</v>
      </c>
      <c r="H71" s="35" t="n">
        <v>1</v>
      </c>
      <c r="I71" s="35" t="s">
        <v>27</v>
      </c>
      <c r="J71" s="36" t="n">
        <f aca="false">J69+1</f>
        <v>11</v>
      </c>
      <c r="K71" s="38"/>
      <c r="L71" s="38"/>
    </row>
    <row r="72" customFormat="false" ht="14.4" hidden="false" customHeight="false" outlineLevel="0" collapsed="false">
      <c r="B72" s="53" t="s">
        <v>45</v>
      </c>
      <c r="C72" s="53" t="s">
        <v>46</v>
      </c>
      <c r="D72" s="53"/>
      <c r="E72" s="53"/>
      <c r="F72" s="53" t="str">
        <f aca="false">LEFT(F70,3)&amp;TEXT(RIGHT(F70,2)-1,"#00")</f>
        <v>TXA02</v>
      </c>
      <c r="G72" s="34" t="n">
        <v>38</v>
      </c>
      <c r="H72" s="35" t="n">
        <v>1</v>
      </c>
      <c r="I72" s="35" t="s">
        <v>27</v>
      </c>
      <c r="J72" s="36" t="n">
        <f aca="false">J70+1</f>
        <v>11</v>
      </c>
      <c r="K72" s="38"/>
      <c r="L72" s="38"/>
    </row>
    <row r="73" customFormat="false" ht="14.4" hidden="false" customHeight="false" outlineLevel="0" collapsed="false">
      <c r="B73" s="53" t="s">
        <v>45</v>
      </c>
      <c r="C73" s="53" t="s">
        <v>46</v>
      </c>
      <c r="D73" s="53"/>
      <c r="E73" s="53"/>
      <c r="F73" s="53" t="str">
        <f aca="false">LEFT(F71,3)&amp;TEXT(RIGHT(F71,2)-1,"#00")</f>
        <v>RXA01</v>
      </c>
      <c r="G73" s="34" t="n">
        <v>38</v>
      </c>
      <c r="H73" s="35" t="n">
        <v>1</v>
      </c>
      <c r="I73" s="35" t="s">
        <v>27</v>
      </c>
      <c r="J73" s="36" t="n">
        <f aca="false">J71+1</f>
        <v>12</v>
      </c>
      <c r="K73" s="81" t="s">
        <v>102</v>
      </c>
      <c r="L73" s="38" t="s">
        <v>103</v>
      </c>
    </row>
    <row r="74" customFormat="false" ht="14.7" hidden="false" customHeight="false" outlineLevel="0" collapsed="false">
      <c r="B74" s="55" t="s">
        <v>45</v>
      </c>
      <c r="C74" s="55" t="s">
        <v>46</v>
      </c>
      <c r="D74" s="55"/>
      <c r="E74" s="55"/>
      <c r="F74" s="55" t="str">
        <f aca="false">LEFT(F72,3)&amp;TEXT(RIGHT(F72,2)-1,"#00")</f>
        <v>TXA01</v>
      </c>
      <c r="G74" s="34" t="n">
        <v>38</v>
      </c>
      <c r="H74" s="35" t="n">
        <v>1</v>
      </c>
      <c r="I74" s="35" t="s">
        <v>27</v>
      </c>
      <c r="J74" s="36" t="n">
        <f aca="false">J72+1</f>
        <v>12</v>
      </c>
      <c r="K74" s="81" t="s">
        <v>104</v>
      </c>
      <c r="L74" s="38" t="s">
        <v>103</v>
      </c>
    </row>
    <row r="75" customFormat="false" ht="14.7" hidden="false" customHeight="false" outlineLevel="0" collapsed="false">
      <c r="B75" s="59" t="s">
        <v>45</v>
      </c>
      <c r="C75" s="59" t="s">
        <v>46</v>
      </c>
      <c r="D75" s="59"/>
      <c r="E75" s="59"/>
      <c r="F75" s="59" t="s">
        <v>2</v>
      </c>
      <c r="G75" s="34" t="n">
        <v>38</v>
      </c>
      <c r="H75" s="35" t="n">
        <v>1</v>
      </c>
      <c r="I75" s="35" t="s">
        <v>27</v>
      </c>
      <c r="J75" s="36" t="n">
        <f aca="false">J73+1</f>
        <v>13</v>
      </c>
      <c r="K75" s="84" t="str">
        <f aca="true">"["&amp;INDIRECT(ADDRESS(ROW()+24+1,2))&amp;"/"&amp;INDIRECT(ADDRESS(ROW()+24+1,3))&amp;"/"&amp;INDIRECT(ADDRESS(ROW()+24+1,4))&amp;"/"&amp;INDIRECT(ADDRESS(ROW()+24+1,6))&amp;"]"</f>
        <v>[canche/BNL712/50/TXA12]</v>
      </c>
      <c r="L75" s="38" t="s">
        <v>123</v>
      </c>
    </row>
    <row r="76" customFormat="false" ht="14.4" hidden="false" customHeight="false" outlineLevel="0" collapsed="false">
      <c r="B76" s="62" t="s">
        <v>45</v>
      </c>
      <c r="C76" s="62" t="s">
        <v>46</v>
      </c>
      <c r="D76" s="62"/>
      <c r="E76" s="62"/>
      <c r="F76" s="62" t="str">
        <f aca="false">SUBSTITUTE(F75,"RX", "TX")</f>
        <v>TXD12</v>
      </c>
      <c r="G76" s="34" t="n">
        <v>38</v>
      </c>
      <c r="H76" s="35" t="n">
        <v>1</v>
      </c>
      <c r="I76" s="35" t="s">
        <v>27</v>
      </c>
      <c r="J76" s="36" t="n">
        <f aca="false">J74+1</f>
        <v>13</v>
      </c>
      <c r="K76" s="84" t="str">
        <f aca="true">"["&amp;INDIRECT(ADDRESS(ROW()+24-1,2))&amp;"/"&amp;INDIRECT(ADDRESS(ROW()+24-1,3))&amp;"/"&amp;INDIRECT(ADDRESS(ROW()+24-1,4))&amp;"/"&amp;INDIRECT(ADDRESS(ROW()+24-1,6))&amp;"]"</f>
        <v>[canche/BNL712/50/RXA12]</v>
      </c>
      <c r="L76" s="38" t="s">
        <v>123</v>
      </c>
    </row>
    <row r="77" customFormat="false" ht="14.4" hidden="false" customHeight="false" outlineLevel="0" collapsed="false">
      <c r="B77" s="62" t="s">
        <v>45</v>
      </c>
      <c r="C77" s="62" t="s">
        <v>46</v>
      </c>
      <c r="D77" s="62"/>
      <c r="E77" s="62"/>
      <c r="F77" s="62" t="str">
        <f aca="false">LEFT(F75,3)&amp;TEXT(RIGHT(F75,2)-1,"#00")</f>
        <v>RXD11</v>
      </c>
      <c r="G77" s="34" t="n">
        <v>38</v>
      </c>
      <c r="H77" s="35" t="n">
        <v>1</v>
      </c>
      <c r="I77" s="35" t="s">
        <v>27</v>
      </c>
      <c r="J77" s="36" t="n">
        <f aca="false">J75+1</f>
        <v>14</v>
      </c>
      <c r="K77" s="85" t="str">
        <f aca="true">"["&amp;INDIRECT(ADDRESS(ROW()+24+1,2))&amp;"/"&amp;INDIRECT(ADDRESS(ROW()+24+1,3))&amp;"/"&amp;INDIRECT(ADDRESS(ROW()+24+1,4))&amp;"/"&amp;INDIRECT(ADDRESS(ROW()+24+1,6))&amp;"]"</f>
        <v>[canche/BNL712/50/TXA11]</v>
      </c>
      <c r="L77" s="38" t="s">
        <v>123</v>
      </c>
    </row>
    <row r="78" customFormat="false" ht="14.4" hidden="false" customHeight="false" outlineLevel="0" collapsed="false">
      <c r="B78" s="62" t="s">
        <v>45</v>
      </c>
      <c r="C78" s="62" t="s">
        <v>46</v>
      </c>
      <c r="D78" s="62"/>
      <c r="E78" s="62"/>
      <c r="F78" s="62" t="str">
        <f aca="false">LEFT(F76,3)&amp;TEXT(RIGHT(F76,2)-1,"#00")</f>
        <v>TXD11</v>
      </c>
      <c r="G78" s="34" t="n">
        <v>38</v>
      </c>
      <c r="H78" s="35" t="n">
        <v>1</v>
      </c>
      <c r="I78" s="35" t="s">
        <v>27</v>
      </c>
      <c r="J78" s="36" t="n">
        <f aca="false">J76+1</f>
        <v>14</v>
      </c>
      <c r="K78" s="85" t="str">
        <f aca="true">"["&amp;INDIRECT(ADDRESS(ROW()+24-1,2))&amp;"/"&amp;INDIRECT(ADDRESS(ROW()+24-1,3))&amp;"/"&amp;INDIRECT(ADDRESS(ROW()+24-1,4))&amp;"/"&amp;INDIRECT(ADDRESS(ROW()+24-1,6))&amp;"]"</f>
        <v>[canche/BNL712/50/RXA11]</v>
      </c>
      <c r="L78" s="38" t="s">
        <v>123</v>
      </c>
    </row>
    <row r="79" customFormat="false" ht="14.4" hidden="false" customHeight="false" outlineLevel="0" collapsed="false">
      <c r="B79" s="62" t="s">
        <v>45</v>
      </c>
      <c r="C79" s="62" t="s">
        <v>46</v>
      </c>
      <c r="D79" s="62"/>
      <c r="E79" s="62"/>
      <c r="F79" s="62" t="str">
        <f aca="false">LEFT(F77,3)&amp;TEXT(RIGHT(F77,2)-1,"#00")</f>
        <v>RXD10</v>
      </c>
      <c r="G79" s="34" t="n">
        <v>38</v>
      </c>
      <c r="H79" s="35" t="n">
        <v>1</v>
      </c>
      <c r="I79" s="35" t="s">
        <v>27</v>
      </c>
      <c r="J79" s="36" t="n">
        <f aca="false">J77+1</f>
        <v>15</v>
      </c>
      <c r="K79" s="86" t="str">
        <f aca="true">"["&amp;INDIRECT(ADDRESS(ROW()+24+1,2))&amp;"/"&amp;INDIRECT(ADDRESS(ROW()+24+1,3))&amp;"/"&amp;INDIRECT(ADDRESS(ROW()+24+1,4))&amp;"/"&amp;INDIRECT(ADDRESS(ROW()+24+1,6))&amp;"]"</f>
        <v>[canche/BNL712/50/TXA10]</v>
      </c>
      <c r="L79" s="38" t="s">
        <v>123</v>
      </c>
    </row>
    <row r="80" customFormat="false" ht="14.4" hidden="false" customHeight="false" outlineLevel="0" collapsed="false">
      <c r="B80" s="62" t="s">
        <v>45</v>
      </c>
      <c r="C80" s="62" t="s">
        <v>46</v>
      </c>
      <c r="D80" s="62"/>
      <c r="E80" s="62"/>
      <c r="F80" s="62" t="str">
        <f aca="false">LEFT(F78,3)&amp;TEXT(RIGHT(F78,2)-1,"#00")</f>
        <v>TXD10</v>
      </c>
      <c r="G80" s="34" t="n">
        <v>38</v>
      </c>
      <c r="H80" s="35" t="n">
        <v>1</v>
      </c>
      <c r="I80" s="35" t="s">
        <v>27</v>
      </c>
      <c r="J80" s="36" t="n">
        <f aca="false">J78+1</f>
        <v>15</v>
      </c>
      <c r="K80" s="86" t="str">
        <f aca="true">"["&amp;INDIRECT(ADDRESS(ROW()+24-1,2))&amp;"/"&amp;INDIRECT(ADDRESS(ROW()+24-1,3))&amp;"/"&amp;INDIRECT(ADDRESS(ROW()+24-1,4))&amp;"/"&amp;INDIRECT(ADDRESS(ROW()+24-1,6))&amp;"]"</f>
        <v>[canche/BNL712/50/RXA10]</v>
      </c>
      <c r="L80" s="38" t="s">
        <v>123</v>
      </c>
    </row>
    <row r="81" customFormat="false" ht="14.4" hidden="false" customHeight="false" outlineLevel="0" collapsed="false">
      <c r="B81" s="62" t="s">
        <v>45</v>
      </c>
      <c r="C81" s="62" t="s">
        <v>46</v>
      </c>
      <c r="D81" s="62"/>
      <c r="E81" s="62"/>
      <c r="F81" s="62" t="str">
        <f aca="false">LEFT(F79,3)&amp;TEXT(RIGHT(F79,2)-1,"#00")</f>
        <v>RXD09</v>
      </c>
      <c r="G81" s="34" t="n">
        <v>38</v>
      </c>
      <c r="H81" s="35" t="n">
        <v>1</v>
      </c>
      <c r="I81" s="35" t="s">
        <v>27</v>
      </c>
      <c r="J81" s="36" t="n">
        <f aca="false">J79+1</f>
        <v>16</v>
      </c>
      <c r="K81" s="87" t="str">
        <f aca="true">"["&amp;INDIRECT(ADDRESS(ROW()+24+1,2))&amp;"/"&amp;INDIRECT(ADDRESS(ROW()+24+1,3))&amp;"/"&amp;INDIRECT(ADDRESS(ROW()+24+1,4))&amp;"/"&amp;INDIRECT(ADDRESS(ROW()+24+1,6))&amp;"]"</f>
        <v>[canche/BNL712/50/TXA09]</v>
      </c>
      <c r="L81" s="38" t="s">
        <v>123</v>
      </c>
    </row>
    <row r="82" customFormat="false" ht="14.4" hidden="false" customHeight="false" outlineLevel="0" collapsed="false">
      <c r="B82" s="62" t="s">
        <v>45</v>
      </c>
      <c r="C82" s="62" t="s">
        <v>46</v>
      </c>
      <c r="D82" s="62"/>
      <c r="E82" s="62"/>
      <c r="F82" s="62" t="str">
        <f aca="false">LEFT(F80,3)&amp;TEXT(RIGHT(F80,2)-1,"#00")</f>
        <v>TXD09</v>
      </c>
      <c r="G82" s="34" t="n">
        <v>38</v>
      </c>
      <c r="H82" s="35" t="n">
        <v>1</v>
      </c>
      <c r="I82" s="35" t="s">
        <v>27</v>
      </c>
      <c r="J82" s="36" t="n">
        <f aca="false">J80+1</f>
        <v>16</v>
      </c>
      <c r="K82" s="87" t="str">
        <f aca="true">"["&amp;INDIRECT(ADDRESS(ROW()+24-1,2))&amp;"/"&amp;INDIRECT(ADDRESS(ROW()+24-1,3))&amp;"/"&amp;INDIRECT(ADDRESS(ROW()+24-1,4))&amp;"/"&amp;INDIRECT(ADDRESS(ROW()+24-1,6))&amp;"]"</f>
        <v>[canche/BNL712/50/RXA09]</v>
      </c>
      <c r="L82" s="38" t="s">
        <v>123</v>
      </c>
    </row>
    <row r="83" customFormat="false" ht="14.4" hidden="false" customHeight="false" outlineLevel="0" collapsed="false">
      <c r="B83" s="62" t="s">
        <v>45</v>
      </c>
      <c r="C83" s="62" t="s">
        <v>46</v>
      </c>
      <c r="D83" s="62"/>
      <c r="E83" s="62"/>
      <c r="F83" s="62" t="str">
        <f aca="false">LEFT(F81,3)&amp;TEXT(RIGHT(F81,2)-1,"#00")</f>
        <v>RXD08</v>
      </c>
      <c r="G83" s="34" t="n">
        <v>38</v>
      </c>
      <c r="H83" s="35" t="n">
        <v>1</v>
      </c>
      <c r="I83" s="35" t="s">
        <v>27</v>
      </c>
      <c r="J83" s="36" t="n">
        <f aca="false">J81+1</f>
        <v>17</v>
      </c>
      <c r="K83" s="88" t="str">
        <f aca="true">"["&amp;INDIRECT(ADDRESS(ROW()+24+1,2))&amp;"/"&amp;INDIRECT(ADDRESS(ROW()+24+1,3))&amp;"/"&amp;INDIRECT(ADDRESS(ROW()+24+1,4))&amp;"/"&amp;INDIRECT(ADDRESS(ROW()+24+1,6))&amp;"]"</f>
        <v>[canche/BNL712/50/TXA08]</v>
      </c>
      <c r="L83" s="38" t="s">
        <v>123</v>
      </c>
    </row>
    <row r="84" customFormat="false" ht="14.4" hidden="false" customHeight="false" outlineLevel="0" collapsed="false">
      <c r="B84" s="62" t="s">
        <v>45</v>
      </c>
      <c r="C84" s="62" t="s">
        <v>46</v>
      </c>
      <c r="D84" s="62"/>
      <c r="E84" s="62"/>
      <c r="F84" s="62" t="str">
        <f aca="false">LEFT(F82,3)&amp;TEXT(RIGHT(F82,2)-1,"#00")</f>
        <v>TXD08</v>
      </c>
      <c r="G84" s="34" t="n">
        <v>38</v>
      </c>
      <c r="H84" s="35" t="n">
        <v>1</v>
      </c>
      <c r="I84" s="35" t="s">
        <v>27</v>
      </c>
      <c r="J84" s="36" t="n">
        <f aca="false">J82+1</f>
        <v>17</v>
      </c>
      <c r="K84" s="88" t="str">
        <f aca="true">"["&amp;INDIRECT(ADDRESS(ROW()+24-1,2))&amp;"/"&amp;INDIRECT(ADDRESS(ROW()+24-1,3))&amp;"/"&amp;INDIRECT(ADDRESS(ROW()+24-1,4))&amp;"/"&amp;INDIRECT(ADDRESS(ROW()+24-1,6))&amp;"]"</f>
        <v>[canche/BNL712/50/RXA08]</v>
      </c>
      <c r="L84" s="38" t="s">
        <v>123</v>
      </c>
    </row>
    <row r="85" customFormat="false" ht="14.4" hidden="false" customHeight="false" outlineLevel="0" collapsed="false">
      <c r="B85" s="62" t="s">
        <v>45</v>
      </c>
      <c r="C85" s="62" t="s">
        <v>46</v>
      </c>
      <c r="D85" s="62"/>
      <c r="E85" s="62"/>
      <c r="F85" s="62" t="str">
        <f aca="false">LEFT(F83,3)&amp;TEXT(RIGHT(F83,2)-1,"#00")</f>
        <v>RXD07</v>
      </c>
      <c r="G85" s="34" t="n">
        <v>38</v>
      </c>
      <c r="H85" s="35" t="n">
        <v>1</v>
      </c>
      <c r="I85" s="35" t="s">
        <v>27</v>
      </c>
      <c r="J85" s="36" t="n">
        <f aca="false">J83+1</f>
        <v>18</v>
      </c>
      <c r="K85" s="85" t="str">
        <f aca="true">"["&amp;INDIRECT(ADDRESS(ROW()+24+1,2))&amp;"/"&amp;INDIRECT(ADDRESS(ROW()+24+1,3))&amp;"/"&amp;INDIRECT(ADDRESS(ROW()+24+1,4))&amp;"/"&amp;INDIRECT(ADDRESS(ROW()+24+1,6))&amp;"]"</f>
        <v>[canche/BNL712/50/TXA07]</v>
      </c>
      <c r="L85" s="38" t="s">
        <v>123</v>
      </c>
    </row>
    <row r="86" customFormat="false" ht="14.4" hidden="false" customHeight="false" outlineLevel="0" collapsed="false">
      <c r="B86" s="62" t="s">
        <v>45</v>
      </c>
      <c r="C86" s="62" t="s">
        <v>46</v>
      </c>
      <c r="D86" s="62"/>
      <c r="E86" s="62"/>
      <c r="F86" s="62" t="str">
        <f aca="false">LEFT(F84,3)&amp;TEXT(RIGHT(F84,2)-1,"#00")</f>
        <v>TXD07</v>
      </c>
      <c r="G86" s="34" t="n">
        <v>38</v>
      </c>
      <c r="H86" s="35" t="n">
        <v>1</v>
      </c>
      <c r="I86" s="35" t="s">
        <v>27</v>
      </c>
      <c r="J86" s="36" t="n">
        <f aca="false">J84+1</f>
        <v>18</v>
      </c>
      <c r="K86" s="85" t="str">
        <f aca="true">"["&amp;INDIRECT(ADDRESS(ROW()+24-1,2))&amp;"/"&amp;INDIRECT(ADDRESS(ROW()+24-1,3))&amp;"/"&amp;INDIRECT(ADDRESS(ROW()+24-1,4))&amp;"/"&amp;INDIRECT(ADDRESS(ROW()+24-1,6))&amp;"]"</f>
        <v>[canche/BNL712/50/RXA07]</v>
      </c>
      <c r="L86" s="38" t="s">
        <v>123</v>
      </c>
    </row>
    <row r="87" customFormat="false" ht="14.4" hidden="false" customHeight="false" outlineLevel="0" collapsed="false">
      <c r="B87" s="62" t="s">
        <v>45</v>
      </c>
      <c r="C87" s="62" t="s">
        <v>46</v>
      </c>
      <c r="D87" s="62"/>
      <c r="E87" s="62"/>
      <c r="F87" s="62" t="str">
        <f aca="false">LEFT(F85,3)&amp;TEXT(RIGHT(F85,2)-1,"#00")</f>
        <v>RXD06</v>
      </c>
      <c r="G87" s="34" t="n">
        <v>38</v>
      </c>
      <c r="H87" s="35" t="n">
        <v>1</v>
      </c>
      <c r="I87" s="35" t="s">
        <v>27</v>
      </c>
      <c r="J87" s="36" t="n">
        <f aca="false">J85+1</f>
        <v>19</v>
      </c>
      <c r="K87" s="84" t="str">
        <f aca="true">"["&amp;INDIRECT(ADDRESS(ROW()+24+1,2))&amp;"/"&amp;INDIRECT(ADDRESS(ROW()+24+1,3))&amp;"/"&amp;INDIRECT(ADDRESS(ROW()+24+1,4))&amp;"/"&amp;INDIRECT(ADDRESS(ROW()+24+1,6))&amp;"]"</f>
        <v>[canche/BNL712/50/TXA06]</v>
      </c>
      <c r="L87" s="37" t="s">
        <v>123</v>
      </c>
    </row>
    <row r="88" customFormat="false" ht="14.4" hidden="false" customHeight="false" outlineLevel="0" collapsed="false">
      <c r="B88" s="62" t="s">
        <v>45</v>
      </c>
      <c r="C88" s="62" t="s">
        <v>46</v>
      </c>
      <c r="D88" s="62"/>
      <c r="E88" s="62"/>
      <c r="F88" s="62" t="str">
        <f aca="false">LEFT(F86,3)&amp;TEXT(RIGHT(F86,2)-1,"#00")</f>
        <v>TXD06</v>
      </c>
      <c r="G88" s="34" t="n">
        <v>38</v>
      </c>
      <c r="H88" s="35" t="n">
        <v>1</v>
      </c>
      <c r="I88" s="35" t="s">
        <v>27</v>
      </c>
      <c r="J88" s="36" t="n">
        <f aca="false">J86+1</f>
        <v>19</v>
      </c>
      <c r="K88" s="84" t="str">
        <f aca="true">"["&amp;INDIRECT(ADDRESS(ROW()+24-1,2))&amp;"/"&amp;INDIRECT(ADDRESS(ROW()+24-1,3))&amp;"/"&amp;INDIRECT(ADDRESS(ROW()+24-1,4))&amp;"/"&amp;INDIRECT(ADDRESS(ROW()+24-1,6))&amp;"]"</f>
        <v>[canche/BNL712/50/RXA06]</v>
      </c>
      <c r="L88" s="37" t="s">
        <v>123</v>
      </c>
    </row>
    <row r="89" customFormat="false" ht="14.4" hidden="false" customHeight="false" outlineLevel="0" collapsed="false">
      <c r="B89" s="62" t="s">
        <v>45</v>
      </c>
      <c r="C89" s="62" t="s">
        <v>46</v>
      </c>
      <c r="D89" s="62"/>
      <c r="E89" s="62"/>
      <c r="F89" s="62" t="str">
        <f aca="false">LEFT(F87,3)&amp;TEXT(RIGHT(F87,2)-1,"#00")</f>
        <v>RXD05</v>
      </c>
      <c r="G89" s="34" t="n">
        <v>38</v>
      </c>
      <c r="H89" s="35" t="n">
        <v>1</v>
      </c>
      <c r="I89" s="35" t="s">
        <v>27</v>
      </c>
      <c r="J89" s="36" t="n">
        <f aca="false">J87+1</f>
        <v>20</v>
      </c>
      <c r="K89" s="85" t="str">
        <f aca="true">"["&amp;INDIRECT(ADDRESS(ROW()+24+1,2))&amp;"/"&amp;INDIRECT(ADDRESS(ROW()+24+1,3))&amp;"/"&amp;INDIRECT(ADDRESS(ROW()+24+1,4))&amp;"/"&amp;INDIRECT(ADDRESS(ROW()+24+1,6))&amp;"]"</f>
        <v>[canche/BNL712/50/TXA05]</v>
      </c>
      <c r="L89" s="37" t="s">
        <v>123</v>
      </c>
    </row>
    <row r="90" customFormat="false" ht="14.4" hidden="false" customHeight="false" outlineLevel="0" collapsed="false">
      <c r="B90" s="62" t="s">
        <v>45</v>
      </c>
      <c r="C90" s="62" t="s">
        <v>46</v>
      </c>
      <c r="D90" s="62"/>
      <c r="E90" s="62"/>
      <c r="F90" s="62" t="str">
        <f aca="false">LEFT(F88,3)&amp;TEXT(RIGHT(F88,2)-1,"#00")</f>
        <v>TXD05</v>
      </c>
      <c r="G90" s="34" t="n">
        <v>38</v>
      </c>
      <c r="H90" s="35" t="n">
        <v>1</v>
      </c>
      <c r="I90" s="35" t="s">
        <v>27</v>
      </c>
      <c r="J90" s="36" t="n">
        <f aca="false">J88+1</f>
        <v>20</v>
      </c>
      <c r="K90" s="85" t="str">
        <f aca="true">"["&amp;INDIRECT(ADDRESS(ROW()+24-1,2))&amp;"/"&amp;INDIRECT(ADDRESS(ROW()+24-1,3))&amp;"/"&amp;INDIRECT(ADDRESS(ROW()+24-1,4))&amp;"/"&amp;INDIRECT(ADDRESS(ROW()+24-1,6))&amp;"]"</f>
        <v>[canche/BNL712/50/RXA05]</v>
      </c>
      <c r="L90" s="37" t="s">
        <v>123</v>
      </c>
    </row>
    <row r="91" customFormat="false" ht="14.4" hidden="false" customHeight="false" outlineLevel="0" collapsed="false">
      <c r="B91" s="62" t="s">
        <v>45</v>
      </c>
      <c r="C91" s="62" t="s">
        <v>46</v>
      </c>
      <c r="D91" s="62"/>
      <c r="E91" s="62"/>
      <c r="F91" s="62" t="str">
        <f aca="false">LEFT(F89,3)&amp;TEXT(RIGHT(F89,2)-1,"#00")</f>
        <v>RXD04</v>
      </c>
      <c r="G91" s="34" t="n">
        <v>38</v>
      </c>
      <c r="H91" s="35" t="n">
        <v>1</v>
      </c>
      <c r="I91" s="35" t="s">
        <v>27</v>
      </c>
      <c r="J91" s="36" t="n">
        <f aca="false">J89+1</f>
        <v>21</v>
      </c>
      <c r="K91" s="86" t="str">
        <f aca="true">"["&amp;INDIRECT(ADDRESS(ROW()+24+1,2))&amp;"/"&amp;INDIRECT(ADDRESS(ROW()+24+1,3))&amp;"/"&amp;INDIRECT(ADDRESS(ROW()+24+1,4))&amp;"/"&amp;INDIRECT(ADDRESS(ROW()+24+1,6))&amp;"]"</f>
        <v>[canche/BNL712/50/TXA04]</v>
      </c>
      <c r="L91" s="37" t="s">
        <v>123</v>
      </c>
    </row>
    <row r="92" customFormat="false" ht="14.4" hidden="false" customHeight="false" outlineLevel="0" collapsed="false">
      <c r="B92" s="62" t="s">
        <v>45</v>
      </c>
      <c r="C92" s="62" t="s">
        <v>46</v>
      </c>
      <c r="D92" s="62"/>
      <c r="E92" s="62"/>
      <c r="F92" s="62" t="str">
        <f aca="false">LEFT(F90,3)&amp;TEXT(RIGHT(F90,2)-1,"#00")</f>
        <v>TXD04</v>
      </c>
      <c r="G92" s="34" t="n">
        <v>38</v>
      </c>
      <c r="H92" s="35" t="n">
        <v>1</v>
      </c>
      <c r="I92" s="35" t="s">
        <v>27</v>
      </c>
      <c r="J92" s="36" t="n">
        <f aca="false">J90+1</f>
        <v>21</v>
      </c>
      <c r="K92" s="86" t="str">
        <f aca="true">"["&amp;INDIRECT(ADDRESS(ROW()+24-1,2))&amp;"/"&amp;INDIRECT(ADDRESS(ROW()+24-1,3))&amp;"/"&amp;INDIRECT(ADDRESS(ROW()+24-1,4))&amp;"/"&amp;INDIRECT(ADDRESS(ROW()+24-1,6))&amp;"]"</f>
        <v>[canche/BNL712/50/RXA04]</v>
      </c>
      <c r="L92" s="37" t="s">
        <v>123</v>
      </c>
    </row>
    <row r="93" customFormat="false" ht="14.4" hidden="false" customHeight="false" outlineLevel="0" collapsed="false">
      <c r="B93" s="62" t="s">
        <v>45</v>
      </c>
      <c r="C93" s="62" t="s">
        <v>46</v>
      </c>
      <c r="D93" s="62"/>
      <c r="E93" s="62"/>
      <c r="F93" s="62" t="str">
        <f aca="false">LEFT(F91,3)&amp;TEXT(RIGHT(F91,2)-1,"#00")</f>
        <v>RXD03</v>
      </c>
      <c r="G93" s="34" t="n">
        <v>38</v>
      </c>
      <c r="H93" s="35" t="n">
        <v>1</v>
      </c>
      <c r="I93" s="35" t="s">
        <v>27</v>
      </c>
      <c r="J93" s="36" t="n">
        <f aca="false">J91+1</f>
        <v>22</v>
      </c>
      <c r="K93" s="87" t="str">
        <f aca="true">"["&amp;INDIRECT(ADDRESS(ROW()+24+1,2))&amp;"/"&amp;INDIRECT(ADDRESS(ROW()+24+1,3))&amp;"/"&amp;INDIRECT(ADDRESS(ROW()+24+1,4))&amp;"/"&amp;INDIRECT(ADDRESS(ROW()+24+1,6))&amp;"]"</f>
        <v>[canche/BNL712/50/TXA03]</v>
      </c>
      <c r="L93" s="37" t="s">
        <v>123</v>
      </c>
    </row>
    <row r="94" customFormat="false" ht="14.4" hidden="false" customHeight="false" outlineLevel="0" collapsed="false">
      <c r="B94" s="62" t="s">
        <v>45</v>
      </c>
      <c r="C94" s="62" t="s">
        <v>46</v>
      </c>
      <c r="D94" s="62"/>
      <c r="E94" s="62"/>
      <c r="F94" s="62" t="str">
        <f aca="false">LEFT(F92,3)&amp;TEXT(RIGHT(F92,2)-1,"#00")</f>
        <v>TXD03</v>
      </c>
      <c r="G94" s="34" t="n">
        <v>38</v>
      </c>
      <c r="H94" s="35" t="n">
        <v>1</v>
      </c>
      <c r="I94" s="35" t="s">
        <v>27</v>
      </c>
      <c r="J94" s="36" t="n">
        <f aca="false">J92+1</f>
        <v>22</v>
      </c>
      <c r="K94" s="87" t="str">
        <f aca="true">"["&amp;INDIRECT(ADDRESS(ROW()+24-1,2))&amp;"/"&amp;INDIRECT(ADDRESS(ROW()+24-1,3))&amp;"/"&amp;INDIRECT(ADDRESS(ROW()+24-1,4))&amp;"/"&amp;INDIRECT(ADDRESS(ROW()+24-1,6))&amp;"]"</f>
        <v>[canche/BNL712/50/RXA03]</v>
      </c>
      <c r="L94" s="37" t="s">
        <v>123</v>
      </c>
    </row>
    <row r="95" customFormat="false" ht="14.4" hidden="false" customHeight="false" outlineLevel="0" collapsed="false">
      <c r="B95" s="62" t="s">
        <v>45</v>
      </c>
      <c r="C95" s="62" t="s">
        <v>46</v>
      </c>
      <c r="D95" s="62"/>
      <c r="E95" s="62"/>
      <c r="F95" s="62" t="str">
        <f aca="false">LEFT(F93,3)&amp;TEXT(RIGHT(F93,2)-1,"#00")</f>
        <v>RXD02</v>
      </c>
      <c r="G95" s="34" t="n">
        <v>38</v>
      </c>
      <c r="H95" s="35" t="n">
        <v>1</v>
      </c>
      <c r="I95" s="35" t="s">
        <v>27</v>
      </c>
      <c r="J95" s="36" t="n">
        <f aca="false">J93+1</f>
        <v>23</v>
      </c>
      <c r="K95" s="88" t="str">
        <f aca="true">"["&amp;INDIRECT(ADDRESS(ROW()+24+1,2))&amp;"/"&amp;INDIRECT(ADDRESS(ROW()+24+1,3))&amp;"/"&amp;INDIRECT(ADDRESS(ROW()+24+1,4))&amp;"/"&amp;INDIRECT(ADDRESS(ROW()+24+1,6))&amp;"]"</f>
        <v>[canche/BNL712/50/TXA02]</v>
      </c>
      <c r="L95" s="44" t="s">
        <v>123</v>
      </c>
    </row>
    <row r="96" customFormat="false" ht="14.4" hidden="false" customHeight="false" outlineLevel="0" collapsed="false">
      <c r="B96" s="62" t="s">
        <v>45</v>
      </c>
      <c r="C96" s="62" t="s">
        <v>46</v>
      </c>
      <c r="D96" s="62"/>
      <c r="E96" s="62"/>
      <c r="F96" s="62" t="str">
        <f aca="false">LEFT(F94,3)&amp;TEXT(RIGHT(F94,2)-1,"#00")</f>
        <v>TXD02</v>
      </c>
      <c r="G96" s="34" t="n">
        <v>38</v>
      </c>
      <c r="H96" s="35" t="n">
        <v>1</v>
      </c>
      <c r="I96" s="35" t="s">
        <v>27</v>
      </c>
      <c r="J96" s="36" t="n">
        <f aca="false">J94+1</f>
        <v>23</v>
      </c>
      <c r="K96" s="88" t="str">
        <f aca="true">"["&amp;INDIRECT(ADDRESS(ROW()+24-1,2))&amp;"/"&amp;INDIRECT(ADDRESS(ROW()+24-1,3))&amp;"/"&amp;INDIRECT(ADDRESS(ROW()+24-1,4))&amp;"/"&amp;INDIRECT(ADDRESS(ROW()+24-1,6))&amp;"]"</f>
        <v>[canche/BNL712/50/RXA02]</v>
      </c>
      <c r="L96" s="44" t="s">
        <v>123</v>
      </c>
    </row>
    <row r="97" customFormat="false" ht="14.4" hidden="false" customHeight="false" outlineLevel="0" collapsed="false">
      <c r="B97" s="62" t="s">
        <v>45</v>
      </c>
      <c r="C97" s="62" t="s">
        <v>46</v>
      </c>
      <c r="D97" s="62"/>
      <c r="E97" s="62"/>
      <c r="F97" s="62" t="str">
        <f aca="false">LEFT(F95,3)&amp;TEXT(RIGHT(F95,2)-1,"#00")</f>
        <v>RXD01</v>
      </c>
      <c r="G97" s="34" t="n">
        <v>38</v>
      </c>
      <c r="H97" s="35" t="n">
        <v>1</v>
      </c>
      <c r="I97" s="35" t="s">
        <v>27</v>
      </c>
      <c r="J97" s="36" t="n">
        <f aca="false">J95+1</f>
        <v>24</v>
      </c>
      <c r="K97" s="85" t="str">
        <f aca="true">"["&amp;INDIRECT(ADDRESS(ROW()+24+1,2))&amp;"/"&amp;INDIRECT(ADDRESS(ROW()+24+1,3))&amp;"/"&amp;INDIRECT(ADDRESS(ROW()+24+1,4))&amp;"/"&amp;INDIRECT(ADDRESS(ROW()+24+1,6))&amp;"]"</f>
        <v>[canche/BNL712/50/TXA01]</v>
      </c>
      <c r="L97" s="44" t="s">
        <v>123</v>
      </c>
    </row>
    <row r="98" customFormat="false" ht="14.7" hidden="false" customHeight="false" outlineLevel="0" collapsed="false">
      <c r="B98" s="64" t="s">
        <v>45</v>
      </c>
      <c r="C98" s="64" t="s">
        <v>46</v>
      </c>
      <c r="D98" s="64"/>
      <c r="E98" s="64"/>
      <c r="F98" s="64" t="str">
        <f aca="false">LEFT(F96,3)&amp;TEXT(RIGHT(F96,2)-1,"#00")</f>
        <v>TXD01</v>
      </c>
      <c r="G98" s="47" t="n">
        <v>38</v>
      </c>
      <c r="H98" s="48" t="n">
        <v>1</v>
      </c>
      <c r="I98" s="48" t="s">
        <v>27</v>
      </c>
      <c r="J98" s="49" t="n">
        <f aca="false">J96+1</f>
        <v>24</v>
      </c>
      <c r="K98" s="85" t="str">
        <f aca="true">"["&amp;INDIRECT(ADDRESS(ROW()+24-1,2))&amp;"/"&amp;INDIRECT(ADDRESS(ROW()+24-1,3))&amp;"/"&amp;INDIRECT(ADDRESS(ROW()+24-1,4))&amp;"/"&amp;INDIRECT(ADDRESS(ROW()+24-1,6))&amp;"]"</f>
        <v>[canche/BNL712/50/RXA01]</v>
      </c>
      <c r="L98" s="58" t="s">
        <v>123</v>
      </c>
    </row>
    <row r="99" customFormat="false" ht="14.7" hidden="false" customHeight="false" outlineLevel="0" collapsed="false">
      <c r="B99" s="71" t="s">
        <v>100</v>
      </c>
      <c r="C99" s="71" t="s">
        <v>46</v>
      </c>
      <c r="D99" s="71" t="n">
        <v>50</v>
      </c>
      <c r="E99" s="71"/>
      <c r="F99" s="71" t="s">
        <v>1</v>
      </c>
      <c r="G99" s="29" t="n">
        <v>38</v>
      </c>
      <c r="H99" s="30" t="n">
        <v>2</v>
      </c>
      <c r="I99" s="30" t="s">
        <v>99</v>
      </c>
      <c r="J99" s="31" t="n">
        <v>1</v>
      </c>
      <c r="K99" s="91" t="str">
        <f aca="true">"["&amp;INDIRECT(ADDRESS(ROW()-24+1,2))&amp;"/"&amp;INDIRECT(ADDRESS(ROW()-24+1,3))&amp;"/"&amp;INDIRECT(ADDRESS(ROW()-24+1,4))&amp;"/"&amp;INDIRECT(ADDRESS(ROW()-24+1,6))&amp;"]"</f>
        <v>[agogna/BNL712//TXD12]</v>
      </c>
      <c r="L99" s="74" t="s">
        <v>124</v>
      </c>
    </row>
    <row r="100" customFormat="false" ht="14.4" hidden="false" customHeight="false" outlineLevel="0" collapsed="false">
      <c r="B100" s="73" t="s">
        <v>100</v>
      </c>
      <c r="C100" s="73" t="s">
        <v>46</v>
      </c>
      <c r="D100" s="73" t="n">
        <v>50</v>
      </c>
      <c r="E100" s="73"/>
      <c r="F100" s="73" t="str">
        <f aca="false">SUBSTITUTE(F99,"RX", "TX")</f>
        <v>TXA12</v>
      </c>
      <c r="G100" s="34" t="n">
        <v>38</v>
      </c>
      <c r="H100" s="35" t="n">
        <v>2</v>
      </c>
      <c r="I100" s="35" t="s">
        <v>99</v>
      </c>
      <c r="J100" s="36" t="n">
        <v>1</v>
      </c>
      <c r="K100" s="84" t="str">
        <f aca="true">"["&amp;INDIRECT(ADDRESS(ROW()-24-1,2))&amp;"/"&amp;INDIRECT(ADDRESS(ROW()-24-1,3))&amp;"/"&amp;INDIRECT(ADDRESS(ROW()-24-1,4))&amp;"/"&amp;INDIRECT(ADDRESS(ROW()-24-1,6))&amp;"]"</f>
        <v>[agogna/BNL712//RXD12]</v>
      </c>
      <c r="L100" s="74" t="s">
        <v>124</v>
      </c>
    </row>
    <row r="101" customFormat="false" ht="14.4" hidden="false" customHeight="false" outlineLevel="0" collapsed="false">
      <c r="B101" s="73" t="s">
        <v>100</v>
      </c>
      <c r="C101" s="73" t="s">
        <v>46</v>
      </c>
      <c r="D101" s="73" t="n">
        <v>50</v>
      </c>
      <c r="E101" s="73"/>
      <c r="F101" s="73" t="str">
        <f aca="false">LEFT(F99,3)&amp;TEXT(RIGHT(F99,2)-1,"#00")</f>
        <v>RXA11</v>
      </c>
      <c r="G101" s="34" t="n">
        <v>38</v>
      </c>
      <c r="H101" s="35" t="n">
        <v>2</v>
      </c>
      <c r="I101" s="35" t="s">
        <v>99</v>
      </c>
      <c r="J101" s="36" t="n">
        <f aca="false">J99+1</f>
        <v>2</v>
      </c>
      <c r="K101" s="85" t="str">
        <f aca="true">"["&amp;INDIRECT(ADDRESS(ROW()-24+1,2))&amp;"/"&amp;INDIRECT(ADDRESS(ROW()-24+1,3))&amp;"/"&amp;INDIRECT(ADDRESS(ROW()-24+1,4))&amp;"/"&amp;INDIRECT(ADDRESS(ROW()-24+1,6))&amp;"]"</f>
        <v>[agogna/BNL712//TXD11]</v>
      </c>
      <c r="L101" s="74" t="s">
        <v>124</v>
      </c>
    </row>
    <row r="102" customFormat="false" ht="14.4" hidden="false" customHeight="false" outlineLevel="0" collapsed="false">
      <c r="B102" s="73" t="s">
        <v>100</v>
      </c>
      <c r="C102" s="73" t="s">
        <v>46</v>
      </c>
      <c r="D102" s="73" t="n">
        <v>50</v>
      </c>
      <c r="E102" s="73"/>
      <c r="F102" s="73" t="str">
        <f aca="false">LEFT(F100,3)&amp;TEXT(RIGHT(F100,2)-1,"#00")</f>
        <v>TXA11</v>
      </c>
      <c r="G102" s="34" t="n">
        <v>38</v>
      </c>
      <c r="H102" s="35" t="n">
        <v>2</v>
      </c>
      <c r="I102" s="35" t="s">
        <v>99</v>
      </c>
      <c r="J102" s="36" t="n">
        <f aca="false">J100+1</f>
        <v>2</v>
      </c>
      <c r="K102" s="85" t="str">
        <f aca="true">"["&amp;INDIRECT(ADDRESS(ROW()-24-1,2))&amp;"/"&amp;INDIRECT(ADDRESS(ROW()-24-1,3))&amp;"/"&amp;INDIRECT(ADDRESS(ROW()-24-1,4))&amp;"/"&amp;INDIRECT(ADDRESS(ROW()-24-1,6))&amp;"]"</f>
        <v>[agogna/BNL712//RXD11]</v>
      </c>
      <c r="L102" s="74" t="s">
        <v>124</v>
      </c>
    </row>
    <row r="103" customFormat="false" ht="14.4" hidden="false" customHeight="false" outlineLevel="0" collapsed="false">
      <c r="B103" s="73" t="s">
        <v>100</v>
      </c>
      <c r="C103" s="73" t="s">
        <v>46</v>
      </c>
      <c r="D103" s="73" t="n">
        <v>50</v>
      </c>
      <c r="E103" s="73"/>
      <c r="F103" s="73" t="str">
        <f aca="false">LEFT(F101,3)&amp;TEXT(RIGHT(F101,2)-1,"#00")</f>
        <v>RXA10</v>
      </c>
      <c r="G103" s="34" t="n">
        <v>38</v>
      </c>
      <c r="H103" s="35" t="n">
        <v>2</v>
      </c>
      <c r="I103" s="35" t="s">
        <v>99</v>
      </c>
      <c r="J103" s="36" t="n">
        <f aca="false">J101+1</f>
        <v>3</v>
      </c>
      <c r="K103" s="86" t="str">
        <f aca="true">"["&amp;INDIRECT(ADDRESS(ROW()-24+1,2))&amp;"/"&amp;INDIRECT(ADDRESS(ROW()-24+1,3))&amp;"/"&amp;INDIRECT(ADDRESS(ROW()-24+1,4))&amp;"/"&amp;INDIRECT(ADDRESS(ROW()-24+1,6))&amp;"]"</f>
        <v>[agogna/BNL712//TXD10]</v>
      </c>
      <c r="L103" s="74" t="s">
        <v>124</v>
      </c>
    </row>
    <row r="104" customFormat="false" ht="14.4" hidden="false" customHeight="false" outlineLevel="0" collapsed="false">
      <c r="B104" s="73" t="s">
        <v>100</v>
      </c>
      <c r="C104" s="73" t="s">
        <v>46</v>
      </c>
      <c r="D104" s="73" t="n">
        <v>50</v>
      </c>
      <c r="E104" s="73"/>
      <c r="F104" s="73" t="str">
        <f aca="false">LEFT(F102,3)&amp;TEXT(RIGHT(F102,2)-1,"#00")</f>
        <v>TXA10</v>
      </c>
      <c r="G104" s="34" t="n">
        <v>38</v>
      </c>
      <c r="H104" s="35" t="n">
        <v>2</v>
      </c>
      <c r="I104" s="35" t="s">
        <v>99</v>
      </c>
      <c r="J104" s="36" t="n">
        <f aca="false">J102+1</f>
        <v>3</v>
      </c>
      <c r="K104" s="86" t="str">
        <f aca="true">"["&amp;INDIRECT(ADDRESS(ROW()-24-1,2))&amp;"/"&amp;INDIRECT(ADDRESS(ROW()-24-1,3))&amp;"/"&amp;INDIRECT(ADDRESS(ROW()-24-1,4))&amp;"/"&amp;INDIRECT(ADDRESS(ROW()-24-1,6))&amp;"]"</f>
        <v>[agogna/BNL712//RXD10]</v>
      </c>
      <c r="L104" s="74" t="s">
        <v>124</v>
      </c>
    </row>
    <row r="105" customFormat="false" ht="14.4" hidden="false" customHeight="false" outlineLevel="0" collapsed="false">
      <c r="B105" s="73" t="s">
        <v>100</v>
      </c>
      <c r="C105" s="73" t="s">
        <v>46</v>
      </c>
      <c r="D105" s="73" t="n">
        <v>50</v>
      </c>
      <c r="E105" s="73"/>
      <c r="F105" s="73" t="str">
        <f aca="false">LEFT(F103,3)&amp;TEXT(RIGHT(F103,2)-1,"#00")</f>
        <v>RXA09</v>
      </c>
      <c r="G105" s="34" t="n">
        <v>38</v>
      </c>
      <c r="H105" s="35" t="n">
        <v>2</v>
      </c>
      <c r="I105" s="35" t="s">
        <v>99</v>
      </c>
      <c r="J105" s="36" t="n">
        <f aca="false">J103+1</f>
        <v>4</v>
      </c>
      <c r="K105" s="87" t="str">
        <f aca="true">"["&amp;INDIRECT(ADDRESS(ROW()-24+1,2))&amp;"/"&amp;INDIRECT(ADDRESS(ROW()-24+1,3))&amp;"/"&amp;INDIRECT(ADDRESS(ROW()-24+1,4))&amp;"/"&amp;INDIRECT(ADDRESS(ROW()-24+1,6))&amp;"]"</f>
        <v>[agogna/BNL712//TXD09]</v>
      </c>
      <c r="L105" s="74" t="s">
        <v>124</v>
      </c>
    </row>
    <row r="106" customFormat="false" ht="14.4" hidden="false" customHeight="false" outlineLevel="0" collapsed="false">
      <c r="B106" s="73" t="s">
        <v>100</v>
      </c>
      <c r="C106" s="73" t="s">
        <v>46</v>
      </c>
      <c r="D106" s="73" t="n">
        <v>50</v>
      </c>
      <c r="E106" s="73"/>
      <c r="F106" s="73" t="str">
        <f aca="false">LEFT(F104,3)&amp;TEXT(RIGHT(F104,2)-1,"#00")</f>
        <v>TXA09</v>
      </c>
      <c r="G106" s="34" t="n">
        <v>38</v>
      </c>
      <c r="H106" s="35" t="n">
        <v>2</v>
      </c>
      <c r="I106" s="35" t="s">
        <v>99</v>
      </c>
      <c r="J106" s="36" t="n">
        <f aca="false">J104+1</f>
        <v>4</v>
      </c>
      <c r="K106" s="87" t="str">
        <f aca="true">"["&amp;INDIRECT(ADDRESS(ROW()-24-1,2))&amp;"/"&amp;INDIRECT(ADDRESS(ROW()-24-1,3))&amp;"/"&amp;INDIRECT(ADDRESS(ROW()-24-1,4))&amp;"/"&amp;INDIRECT(ADDRESS(ROW()-24-1,6))&amp;"]"</f>
        <v>[agogna/BNL712//RXD09]</v>
      </c>
      <c r="L106" s="74" t="s">
        <v>124</v>
      </c>
    </row>
    <row r="107" customFormat="false" ht="14.4" hidden="false" customHeight="false" outlineLevel="0" collapsed="false">
      <c r="B107" s="73" t="s">
        <v>100</v>
      </c>
      <c r="C107" s="73" t="s">
        <v>46</v>
      </c>
      <c r="D107" s="73" t="n">
        <v>50</v>
      </c>
      <c r="E107" s="73"/>
      <c r="F107" s="73" t="str">
        <f aca="false">LEFT(F105,3)&amp;TEXT(RIGHT(F105,2)-1,"#00")</f>
        <v>RXA08</v>
      </c>
      <c r="G107" s="34" t="n">
        <v>38</v>
      </c>
      <c r="H107" s="35" t="n">
        <v>2</v>
      </c>
      <c r="I107" s="35" t="s">
        <v>99</v>
      </c>
      <c r="J107" s="36" t="n">
        <f aca="false">J105+1</f>
        <v>5</v>
      </c>
      <c r="K107" s="88" t="str">
        <f aca="true">"["&amp;INDIRECT(ADDRESS(ROW()-24+1,2))&amp;"/"&amp;INDIRECT(ADDRESS(ROW()-24+1,3))&amp;"/"&amp;INDIRECT(ADDRESS(ROW()-24+1,4))&amp;"/"&amp;INDIRECT(ADDRESS(ROW()-24+1,6))&amp;"]"</f>
        <v>[agogna/BNL712//TXD08]</v>
      </c>
      <c r="L107" s="74" t="s">
        <v>124</v>
      </c>
    </row>
    <row r="108" customFormat="false" ht="14.4" hidden="false" customHeight="false" outlineLevel="0" collapsed="false">
      <c r="B108" s="73" t="s">
        <v>100</v>
      </c>
      <c r="C108" s="73" t="s">
        <v>46</v>
      </c>
      <c r="D108" s="73" t="n">
        <v>50</v>
      </c>
      <c r="E108" s="73"/>
      <c r="F108" s="73" t="str">
        <f aca="false">LEFT(F106,3)&amp;TEXT(RIGHT(F106,2)-1,"#00")</f>
        <v>TXA08</v>
      </c>
      <c r="G108" s="34" t="n">
        <v>38</v>
      </c>
      <c r="H108" s="35" t="n">
        <v>2</v>
      </c>
      <c r="I108" s="35" t="s">
        <v>99</v>
      </c>
      <c r="J108" s="36" t="n">
        <f aca="false">J106+1</f>
        <v>5</v>
      </c>
      <c r="K108" s="88" t="str">
        <f aca="true">"["&amp;INDIRECT(ADDRESS(ROW()-24-1,2))&amp;"/"&amp;INDIRECT(ADDRESS(ROW()-24-1,3))&amp;"/"&amp;INDIRECT(ADDRESS(ROW()-24-1,4))&amp;"/"&amp;INDIRECT(ADDRESS(ROW()-24-1,6))&amp;"]"</f>
        <v>[agogna/BNL712//RXD08]</v>
      </c>
      <c r="L108" s="74" t="s">
        <v>124</v>
      </c>
    </row>
    <row r="109" customFormat="false" ht="14.4" hidden="false" customHeight="false" outlineLevel="0" collapsed="false">
      <c r="B109" s="73" t="s">
        <v>100</v>
      </c>
      <c r="C109" s="73" t="s">
        <v>46</v>
      </c>
      <c r="D109" s="73" t="n">
        <v>50</v>
      </c>
      <c r="E109" s="73"/>
      <c r="F109" s="73" t="str">
        <f aca="false">LEFT(F107,3)&amp;TEXT(RIGHT(F107,2)-1,"#00")</f>
        <v>RXA07</v>
      </c>
      <c r="G109" s="34" t="n">
        <v>38</v>
      </c>
      <c r="H109" s="35" t="n">
        <v>2</v>
      </c>
      <c r="I109" s="35" t="s">
        <v>99</v>
      </c>
      <c r="J109" s="36" t="n">
        <f aca="false">J107+1</f>
        <v>6</v>
      </c>
      <c r="K109" s="85" t="str">
        <f aca="true">"["&amp;INDIRECT(ADDRESS(ROW()-24+1,2))&amp;"/"&amp;INDIRECT(ADDRESS(ROW()-24+1,3))&amp;"/"&amp;INDIRECT(ADDRESS(ROW()-24+1,4))&amp;"/"&amp;INDIRECT(ADDRESS(ROW()-24+1,6))&amp;"]"</f>
        <v>[agogna/BNL712//TXD07]</v>
      </c>
      <c r="L109" s="74" t="s">
        <v>124</v>
      </c>
    </row>
    <row r="110" customFormat="false" ht="14.4" hidden="false" customHeight="false" outlineLevel="0" collapsed="false">
      <c r="B110" s="73" t="s">
        <v>100</v>
      </c>
      <c r="C110" s="73" t="s">
        <v>46</v>
      </c>
      <c r="D110" s="73" t="n">
        <v>50</v>
      </c>
      <c r="E110" s="73"/>
      <c r="F110" s="73" t="str">
        <f aca="false">LEFT(F108,3)&amp;TEXT(RIGHT(F108,2)-1,"#00")</f>
        <v>TXA07</v>
      </c>
      <c r="G110" s="34" t="n">
        <v>38</v>
      </c>
      <c r="H110" s="35" t="n">
        <v>2</v>
      </c>
      <c r="I110" s="35" t="s">
        <v>99</v>
      </c>
      <c r="J110" s="36" t="n">
        <f aca="false">J108+1</f>
        <v>6</v>
      </c>
      <c r="K110" s="85" t="str">
        <f aca="true">"["&amp;INDIRECT(ADDRESS(ROW()-24-1,2))&amp;"/"&amp;INDIRECT(ADDRESS(ROW()-24-1,3))&amp;"/"&amp;INDIRECT(ADDRESS(ROW()-24-1,4))&amp;"/"&amp;INDIRECT(ADDRESS(ROW()-24-1,6))&amp;"]"</f>
        <v>[agogna/BNL712//RXD07]</v>
      </c>
      <c r="L110" s="74" t="s">
        <v>124</v>
      </c>
    </row>
    <row r="111" customFormat="false" ht="14.4" hidden="false" customHeight="false" outlineLevel="0" collapsed="false">
      <c r="B111" s="73" t="s">
        <v>100</v>
      </c>
      <c r="C111" s="73" t="s">
        <v>46</v>
      </c>
      <c r="D111" s="73" t="n">
        <v>50</v>
      </c>
      <c r="E111" s="73"/>
      <c r="F111" s="73" t="str">
        <f aca="false">LEFT(F109,3)&amp;TEXT(RIGHT(F109,2)-1,"#00")</f>
        <v>RXA06</v>
      </c>
      <c r="G111" s="34" t="n">
        <v>38</v>
      </c>
      <c r="H111" s="35" t="n">
        <v>2</v>
      </c>
      <c r="I111" s="35" t="s">
        <v>99</v>
      </c>
      <c r="J111" s="36" t="n">
        <f aca="false">J109+1</f>
        <v>7</v>
      </c>
      <c r="K111" s="84" t="str">
        <f aca="true">"["&amp;INDIRECT(ADDRESS(ROW()-24+1,2))&amp;"/"&amp;INDIRECT(ADDRESS(ROW()-24+1,3))&amp;"/"&amp;INDIRECT(ADDRESS(ROW()-24+1,4))&amp;"/"&amp;INDIRECT(ADDRESS(ROW()-24+1,6))&amp;"]"</f>
        <v>[agogna/BNL712//TXD06]</v>
      </c>
      <c r="L111" s="74" t="s">
        <v>124</v>
      </c>
    </row>
    <row r="112" customFormat="false" ht="14.4" hidden="false" customHeight="false" outlineLevel="0" collapsed="false">
      <c r="B112" s="73" t="s">
        <v>100</v>
      </c>
      <c r="C112" s="73" t="s">
        <v>46</v>
      </c>
      <c r="D112" s="73" t="n">
        <v>50</v>
      </c>
      <c r="E112" s="73"/>
      <c r="F112" s="73" t="str">
        <f aca="false">LEFT(F110,3)&amp;TEXT(RIGHT(F110,2)-1,"#00")</f>
        <v>TXA06</v>
      </c>
      <c r="G112" s="34" t="n">
        <v>38</v>
      </c>
      <c r="H112" s="35" t="n">
        <v>2</v>
      </c>
      <c r="I112" s="35" t="s">
        <v>99</v>
      </c>
      <c r="J112" s="36" t="n">
        <f aca="false">J110+1</f>
        <v>7</v>
      </c>
      <c r="K112" s="84" t="str">
        <f aca="true">"["&amp;INDIRECT(ADDRESS(ROW()-24-1,2))&amp;"/"&amp;INDIRECT(ADDRESS(ROW()-24-1,3))&amp;"/"&amp;INDIRECT(ADDRESS(ROW()-24-1,4))&amp;"/"&amp;INDIRECT(ADDRESS(ROW()-24-1,6))&amp;"]"</f>
        <v>[agogna/BNL712//RXD06]</v>
      </c>
      <c r="L112" s="74" t="s">
        <v>124</v>
      </c>
    </row>
    <row r="113" customFormat="false" ht="14.4" hidden="false" customHeight="false" outlineLevel="0" collapsed="false">
      <c r="B113" s="73" t="s">
        <v>100</v>
      </c>
      <c r="C113" s="73" t="s">
        <v>46</v>
      </c>
      <c r="D113" s="73" t="n">
        <v>50</v>
      </c>
      <c r="E113" s="73"/>
      <c r="F113" s="73" t="str">
        <f aca="false">LEFT(F111,3)&amp;TEXT(RIGHT(F111,2)-1,"#00")</f>
        <v>RXA05</v>
      </c>
      <c r="G113" s="34" t="n">
        <v>38</v>
      </c>
      <c r="H113" s="35" t="n">
        <v>2</v>
      </c>
      <c r="I113" s="35" t="s">
        <v>99</v>
      </c>
      <c r="J113" s="36" t="n">
        <f aca="false">J111+1</f>
        <v>8</v>
      </c>
      <c r="K113" s="85" t="str">
        <f aca="true">"["&amp;INDIRECT(ADDRESS(ROW()-24+1,2))&amp;"/"&amp;INDIRECT(ADDRESS(ROW()-24+1,3))&amp;"/"&amp;INDIRECT(ADDRESS(ROW()-24+1,4))&amp;"/"&amp;INDIRECT(ADDRESS(ROW()-24+1,6))&amp;"]"</f>
        <v>[agogna/BNL712//TXD05]</v>
      </c>
      <c r="L113" s="74" t="s">
        <v>124</v>
      </c>
    </row>
    <row r="114" customFormat="false" ht="14.4" hidden="false" customHeight="false" outlineLevel="0" collapsed="false">
      <c r="B114" s="73" t="s">
        <v>100</v>
      </c>
      <c r="C114" s="73" t="s">
        <v>46</v>
      </c>
      <c r="D114" s="73" t="n">
        <v>50</v>
      </c>
      <c r="E114" s="73"/>
      <c r="F114" s="73" t="str">
        <f aca="false">LEFT(F112,3)&amp;TEXT(RIGHT(F112,2)-1,"#00")</f>
        <v>TXA05</v>
      </c>
      <c r="G114" s="34" t="n">
        <v>38</v>
      </c>
      <c r="H114" s="35" t="n">
        <v>2</v>
      </c>
      <c r="I114" s="35" t="s">
        <v>99</v>
      </c>
      <c r="J114" s="36" t="n">
        <f aca="false">J112+1</f>
        <v>8</v>
      </c>
      <c r="K114" s="85" t="str">
        <f aca="true">"["&amp;INDIRECT(ADDRESS(ROW()-24-1,2))&amp;"/"&amp;INDIRECT(ADDRESS(ROW()-24-1,3))&amp;"/"&amp;INDIRECT(ADDRESS(ROW()-24-1,4))&amp;"/"&amp;INDIRECT(ADDRESS(ROW()-24-1,6))&amp;"]"</f>
        <v>[agogna/BNL712//RXD05]</v>
      </c>
      <c r="L114" s="74" t="s">
        <v>124</v>
      </c>
    </row>
    <row r="115" customFormat="false" ht="14.4" hidden="false" customHeight="false" outlineLevel="0" collapsed="false">
      <c r="B115" s="73" t="s">
        <v>100</v>
      </c>
      <c r="C115" s="73" t="s">
        <v>46</v>
      </c>
      <c r="D115" s="73" t="n">
        <v>50</v>
      </c>
      <c r="E115" s="73"/>
      <c r="F115" s="73" t="str">
        <f aca="false">LEFT(F113,3)&amp;TEXT(RIGHT(F113,2)-1,"#00")</f>
        <v>RXA04</v>
      </c>
      <c r="G115" s="34" t="n">
        <v>38</v>
      </c>
      <c r="H115" s="35" t="n">
        <v>2</v>
      </c>
      <c r="I115" s="35" t="s">
        <v>99</v>
      </c>
      <c r="J115" s="36" t="n">
        <f aca="false">J113+1</f>
        <v>9</v>
      </c>
      <c r="K115" s="86" t="str">
        <f aca="true">"["&amp;INDIRECT(ADDRESS(ROW()-24+1,2))&amp;"/"&amp;INDIRECT(ADDRESS(ROW()-24+1,3))&amp;"/"&amp;INDIRECT(ADDRESS(ROW()-24+1,4))&amp;"/"&amp;INDIRECT(ADDRESS(ROW()-24+1,6))&amp;"]"</f>
        <v>[agogna/BNL712//TXD04]</v>
      </c>
      <c r="L115" s="74" t="s">
        <v>124</v>
      </c>
    </row>
    <row r="116" customFormat="false" ht="14.4" hidden="false" customHeight="false" outlineLevel="0" collapsed="false">
      <c r="B116" s="73" t="s">
        <v>100</v>
      </c>
      <c r="C116" s="73" t="s">
        <v>46</v>
      </c>
      <c r="D116" s="73" t="n">
        <v>50</v>
      </c>
      <c r="E116" s="73"/>
      <c r="F116" s="73" t="str">
        <f aca="false">LEFT(F114,3)&amp;TEXT(RIGHT(F114,2)-1,"#00")</f>
        <v>TXA04</v>
      </c>
      <c r="G116" s="34" t="n">
        <v>38</v>
      </c>
      <c r="H116" s="35" t="n">
        <v>2</v>
      </c>
      <c r="I116" s="35" t="s">
        <v>99</v>
      </c>
      <c r="J116" s="36" t="n">
        <f aca="false">J114+1</f>
        <v>9</v>
      </c>
      <c r="K116" s="86" t="str">
        <f aca="true">"["&amp;INDIRECT(ADDRESS(ROW()-24-1,2))&amp;"/"&amp;INDIRECT(ADDRESS(ROW()-24-1,3))&amp;"/"&amp;INDIRECT(ADDRESS(ROW()-24-1,4))&amp;"/"&amp;INDIRECT(ADDRESS(ROW()-24-1,6))&amp;"]"</f>
        <v>[agogna/BNL712//RXD04]</v>
      </c>
      <c r="L116" s="74" t="s">
        <v>124</v>
      </c>
    </row>
    <row r="117" customFormat="false" ht="14.4" hidden="false" customHeight="false" outlineLevel="0" collapsed="false">
      <c r="B117" s="73" t="s">
        <v>100</v>
      </c>
      <c r="C117" s="73" t="s">
        <v>46</v>
      </c>
      <c r="D117" s="73" t="n">
        <v>50</v>
      </c>
      <c r="E117" s="73"/>
      <c r="F117" s="73" t="str">
        <f aca="false">LEFT(F115,3)&amp;TEXT(RIGHT(F115,2)-1,"#00")</f>
        <v>RXA03</v>
      </c>
      <c r="G117" s="34" t="n">
        <v>38</v>
      </c>
      <c r="H117" s="35" t="n">
        <v>2</v>
      </c>
      <c r="I117" s="35" t="s">
        <v>99</v>
      </c>
      <c r="J117" s="36" t="n">
        <f aca="false">J115+1</f>
        <v>10</v>
      </c>
      <c r="K117" s="87" t="str">
        <f aca="true">"["&amp;INDIRECT(ADDRESS(ROW()-24+1,2))&amp;"/"&amp;INDIRECT(ADDRESS(ROW()-24+1,3))&amp;"/"&amp;INDIRECT(ADDRESS(ROW()-24+1,4))&amp;"/"&amp;INDIRECT(ADDRESS(ROW()-24+1,6))&amp;"]"</f>
        <v>[agogna/BNL712//TXD03]</v>
      </c>
      <c r="L117" s="74" t="s">
        <v>124</v>
      </c>
    </row>
    <row r="118" customFormat="false" ht="14.4" hidden="false" customHeight="false" outlineLevel="0" collapsed="false">
      <c r="B118" s="73" t="s">
        <v>100</v>
      </c>
      <c r="C118" s="73" t="s">
        <v>46</v>
      </c>
      <c r="D118" s="73" t="n">
        <v>50</v>
      </c>
      <c r="E118" s="73"/>
      <c r="F118" s="73" t="str">
        <f aca="false">LEFT(F116,3)&amp;TEXT(RIGHT(F116,2)-1,"#00")</f>
        <v>TXA03</v>
      </c>
      <c r="G118" s="34" t="n">
        <v>38</v>
      </c>
      <c r="H118" s="35" t="n">
        <v>2</v>
      </c>
      <c r="I118" s="35" t="s">
        <v>99</v>
      </c>
      <c r="J118" s="36" t="n">
        <f aca="false">J116+1</f>
        <v>10</v>
      </c>
      <c r="K118" s="87" t="str">
        <f aca="true">"["&amp;INDIRECT(ADDRESS(ROW()-24-1,2))&amp;"/"&amp;INDIRECT(ADDRESS(ROW()-24-1,3))&amp;"/"&amp;INDIRECT(ADDRESS(ROW()-24-1,4))&amp;"/"&amp;INDIRECT(ADDRESS(ROW()-24-1,6))&amp;"]"</f>
        <v>[agogna/BNL712//RXD03]</v>
      </c>
      <c r="L118" s="74" t="s">
        <v>124</v>
      </c>
    </row>
    <row r="119" customFormat="false" ht="14.4" hidden="false" customHeight="false" outlineLevel="0" collapsed="false">
      <c r="B119" s="73" t="s">
        <v>100</v>
      </c>
      <c r="C119" s="73" t="s">
        <v>46</v>
      </c>
      <c r="D119" s="73" t="n">
        <v>50</v>
      </c>
      <c r="E119" s="73"/>
      <c r="F119" s="73" t="str">
        <f aca="false">LEFT(F117,3)&amp;TEXT(RIGHT(F117,2)-1,"#00")</f>
        <v>RXA02</v>
      </c>
      <c r="G119" s="34" t="n">
        <v>38</v>
      </c>
      <c r="H119" s="35" t="n">
        <v>2</v>
      </c>
      <c r="I119" s="35" t="s">
        <v>99</v>
      </c>
      <c r="J119" s="36" t="n">
        <f aca="false">J117+1</f>
        <v>11</v>
      </c>
      <c r="K119" s="88" t="str">
        <f aca="true">"["&amp;INDIRECT(ADDRESS(ROW()-24+1,2))&amp;"/"&amp;INDIRECT(ADDRESS(ROW()-24+1,3))&amp;"/"&amp;INDIRECT(ADDRESS(ROW()-24+1,4))&amp;"/"&amp;INDIRECT(ADDRESS(ROW()-24+1,6))&amp;"]"</f>
        <v>[agogna/BNL712//TXD02]</v>
      </c>
      <c r="L119" s="74" t="s">
        <v>124</v>
      </c>
    </row>
    <row r="120" customFormat="false" ht="14.4" hidden="false" customHeight="false" outlineLevel="0" collapsed="false">
      <c r="B120" s="73" t="s">
        <v>100</v>
      </c>
      <c r="C120" s="73" t="s">
        <v>46</v>
      </c>
      <c r="D120" s="73" t="n">
        <v>50</v>
      </c>
      <c r="E120" s="73"/>
      <c r="F120" s="73" t="str">
        <f aca="false">LEFT(F118,3)&amp;TEXT(RIGHT(F118,2)-1,"#00")</f>
        <v>TXA02</v>
      </c>
      <c r="G120" s="34" t="n">
        <v>38</v>
      </c>
      <c r="H120" s="35" t="n">
        <v>2</v>
      </c>
      <c r="I120" s="35" t="s">
        <v>99</v>
      </c>
      <c r="J120" s="36" t="n">
        <f aca="false">J118+1</f>
        <v>11</v>
      </c>
      <c r="K120" s="88" t="str">
        <f aca="true">"["&amp;INDIRECT(ADDRESS(ROW()-24-1,2))&amp;"/"&amp;INDIRECT(ADDRESS(ROW()-24-1,3))&amp;"/"&amp;INDIRECT(ADDRESS(ROW()-24-1,4))&amp;"/"&amp;INDIRECT(ADDRESS(ROW()-24-1,6))&amp;"]"</f>
        <v>[agogna/BNL712//RXD02]</v>
      </c>
      <c r="L120" s="74" t="s">
        <v>124</v>
      </c>
    </row>
    <row r="121" customFormat="false" ht="14.4" hidden="false" customHeight="false" outlineLevel="0" collapsed="false">
      <c r="B121" s="73" t="s">
        <v>100</v>
      </c>
      <c r="C121" s="73" t="s">
        <v>46</v>
      </c>
      <c r="D121" s="73" t="n">
        <v>50</v>
      </c>
      <c r="E121" s="73"/>
      <c r="F121" s="73" t="str">
        <f aca="false">LEFT(F119,3)&amp;TEXT(RIGHT(F119,2)-1,"#00")</f>
        <v>RXA01</v>
      </c>
      <c r="G121" s="34" t="n">
        <v>38</v>
      </c>
      <c r="H121" s="35" t="n">
        <v>2</v>
      </c>
      <c r="I121" s="35" t="s">
        <v>99</v>
      </c>
      <c r="J121" s="36" t="n">
        <f aca="false">J119+1</f>
        <v>12</v>
      </c>
      <c r="K121" s="85" t="str">
        <f aca="true">"["&amp;INDIRECT(ADDRESS(ROW()-24+1,2))&amp;"/"&amp;INDIRECT(ADDRESS(ROW()-24+1,3))&amp;"/"&amp;INDIRECT(ADDRESS(ROW()-24+1,4))&amp;"/"&amp;INDIRECT(ADDRESS(ROW()-24+1,6))&amp;"]"</f>
        <v>[agogna/BNL712//TXD01]</v>
      </c>
      <c r="L121" s="74" t="s">
        <v>124</v>
      </c>
    </row>
    <row r="122" customFormat="false" ht="14.7" hidden="false" customHeight="false" outlineLevel="0" collapsed="false">
      <c r="B122" s="75" t="s">
        <v>100</v>
      </c>
      <c r="C122" s="75" t="s">
        <v>46</v>
      </c>
      <c r="D122" s="75" t="n">
        <v>50</v>
      </c>
      <c r="E122" s="75"/>
      <c r="F122" s="75" t="str">
        <f aca="false">LEFT(F120,3)&amp;TEXT(RIGHT(F120,2)-1,"#00")</f>
        <v>TXA01</v>
      </c>
      <c r="G122" s="34" t="n">
        <v>38</v>
      </c>
      <c r="H122" s="35" t="n">
        <v>2</v>
      </c>
      <c r="I122" s="35" t="s">
        <v>99</v>
      </c>
      <c r="J122" s="36" t="n">
        <f aca="false">J120+1</f>
        <v>12</v>
      </c>
      <c r="K122" s="85" t="str">
        <f aca="true">"["&amp;INDIRECT(ADDRESS(ROW()-24-1,2))&amp;"/"&amp;INDIRECT(ADDRESS(ROW()-24-1,3))&amp;"/"&amp;INDIRECT(ADDRESS(ROW()-24-1,4))&amp;"/"&amp;INDIRECT(ADDRESS(ROW()-24-1,6))&amp;"]"</f>
        <v>[agogna/BNL712//RXD01]</v>
      </c>
      <c r="L122" s="74" t="s">
        <v>124</v>
      </c>
    </row>
    <row r="123" customFormat="false" ht="14.7" hidden="false" customHeight="false" outlineLevel="0" collapsed="false">
      <c r="B123" s="77" t="s">
        <v>100</v>
      </c>
      <c r="C123" s="77" t="s">
        <v>46</v>
      </c>
      <c r="D123" s="77" t="n">
        <v>50</v>
      </c>
      <c r="E123" s="77"/>
      <c r="F123" s="77" t="s">
        <v>2</v>
      </c>
      <c r="G123" s="34" t="n">
        <v>38</v>
      </c>
      <c r="H123" s="35" t="n">
        <v>2</v>
      </c>
      <c r="I123" s="35" t="s">
        <v>99</v>
      </c>
      <c r="J123" s="36" t="n">
        <f aca="false">J121+1</f>
        <v>13</v>
      </c>
      <c r="K123" s="37"/>
      <c r="L123" s="37"/>
    </row>
    <row r="124" customFormat="false" ht="14.4" hidden="false" customHeight="false" outlineLevel="0" collapsed="false">
      <c r="B124" s="78" t="s">
        <v>100</v>
      </c>
      <c r="C124" s="78" t="s">
        <v>46</v>
      </c>
      <c r="D124" s="78" t="n">
        <v>50</v>
      </c>
      <c r="E124" s="78"/>
      <c r="F124" s="78" t="str">
        <f aca="false">SUBSTITUTE(F123,"RX", "TX")</f>
        <v>TXD12</v>
      </c>
      <c r="G124" s="34" t="n">
        <v>38</v>
      </c>
      <c r="H124" s="35" t="n">
        <v>2</v>
      </c>
      <c r="I124" s="35" t="s">
        <v>99</v>
      </c>
      <c r="J124" s="36" t="n">
        <f aca="false">J122+1</f>
        <v>13</v>
      </c>
      <c r="K124" s="37"/>
      <c r="L124" s="37"/>
    </row>
    <row r="125" customFormat="false" ht="14.4" hidden="false" customHeight="false" outlineLevel="0" collapsed="false">
      <c r="B125" s="78" t="s">
        <v>100</v>
      </c>
      <c r="C125" s="78" t="s">
        <v>46</v>
      </c>
      <c r="D125" s="78" t="n">
        <v>50</v>
      </c>
      <c r="E125" s="78"/>
      <c r="F125" s="78" t="str">
        <f aca="false">LEFT(F123,3)&amp;TEXT(RIGHT(F123,2)-1,"#00")</f>
        <v>RXD11</v>
      </c>
      <c r="G125" s="34" t="n">
        <v>38</v>
      </c>
      <c r="H125" s="35" t="n">
        <v>2</v>
      </c>
      <c r="I125" s="35" t="s">
        <v>99</v>
      </c>
      <c r="J125" s="36" t="n">
        <f aca="false">J123+1</f>
        <v>14</v>
      </c>
      <c r="K125" s="37"/>
      <c r="L125" s="37"/>
    </row>
    <row r="126" customFormat="false" ht="14.4" hidden="false" customHeight="false" outlineLevel="0" collapsed="false">
      <c r="B126" s="78" t="s">
        <v>100</v>
      </c>
      <c r="C126" s="78" t="s">
        <v>46</v>
      </c>
      <c r="D126" s="78" t="n">
        <v>50</v>
      </c>
      <c r="E126" s="78"/>
      <c r="F126" s="78" t="str">
        <f aca="false">LEFT(F124,3)&amp;TEXT(RIGHT(F124,2)-1,"#00")</f>
        <v>TXD11</v>
      </c>
      <c r="G126" s="34" t="n">
        <v>38</v>
      </c>
      <c r="H126" s="35" t="n">
        <v>2</v>
      </c>
      <c r="I126" s="35" t="s">
        <v>99</v>
      </c>
      <c r="J126" s="36" t="n">
        <f aca="false">J124+1</f>
        <v>14</v>
      </c>
      <c r="K126" s="37"/>
      <c r="L126" s="37"/>
    </row>
    <row r="127" customFormat="false" ht="14.4" hidden="false" customHeight="false" outlineLevel="0" collapsed="false">
      <c r="B127" s="78" t="s">
        <v>100</v>
      </c>
      <c r="C127" s="78" t="s">
        <v>46</v>
      </c>
      <c r="D127" s="78" t="n">
        <v>50</v>
      </c>
      <c r="E127" s="78"/>
      <c r="F127" s="78" t="str">
        <f aca="false">LEFT(F125,3)&amp;TEXT(RIGHT(F125,2)-1,"#00")</f>
        <v>RXD10</v>
      </c>
      <c r="G127" s="34" t="n">
        <v>38</v>
      </c>
      <c r="H127" s="35" t="n">
        <v>2</v>
      </c>
      <c r="I127" s="35" t="s">
        <v>99</v>
      </c>
      <c r="J127" s="36" t="n">
        <f aca="false">J125+1</f>
        <v>15</v>
      </c>
      <c r="K127" s="38"/>
      <c r="L127" s="38"/>
    </row>
    <row r="128" customFormat="false" ht="14.4" hidden="false" customHeight="false" outlineLevel="0" collapsed="false">
      <c r="B128" s="78" t="s">
        <v>100</v>
      </c>
      <c r="C128" s="78" t="s">
        <v>46</v>
      </c>
      <c r="D128" s="78" t="n">
        <v>50</v>
      </c>
      <c r="E128" s="78"/>
      <c r="F128" s="78" t="str">
        <f aca="false">LEFT(F126,3)&amp;TEXT(RIGHT(F126,2)-1,"#00")</f>
        <v>TXD10</v>
      </c>
      <c r="G128" s="34" t="n">
        <v>38</v>
      </c>
      <c r="H128" s="35" t="n">
        <v>2</v>
      </c>
      <c r="I128" s="35" t="s">
        <v>99</v>
      </c>
      <c r="J128" s="36" t="n">
        <f aca="false">J126+1</f>
        <v>15</v>
      </c>
      <c r="K128" s="38"/>
      <c r="L128" s="38"/>
    </row>
    <row r="129" customFormat="false" ht="14.4" hidden="false" customHeight="false" outlineLevel="0" collapsed="false">
      <c r="B129" s="78" t="s">
        <v>100</v>
      </c>
      <c r="C129" s="78" t="s">
        <v>46</v>
      </c>
      <c r="D129" s="78" t="n">
        <v>50</v>
      </c>
      <c r="E129" s="78"/>
      <c r="F129" s="78" t="str">
        <f aca="false">LEFT(F127,3)&amp;TEXT(RIGHT(F127,2)-1,"#00")</f>
        <v>RXD09</v>
      </c>
      <c r="G129" s="34" t="n">
        <v>38</v>
      </c>
      <c r="H129" s="35" t="n">
        <v>2</v>
      </c>
      <c r="I129" s="35" t="s">
        <v>99</v>
      </c>
      <c r="J129" s="36" t="n">
        <f aca="false">J127+1</f>
        <v>16</v>
      </c>
      <c r="K129" s="38"/>
      <c r="L129" s="38"/>
    </row>
    <row r="130" customFormat="false" ht="14.4" hidden="false" customHeight="false" outlineLevel="0" collapsed="false">
      <c r="B130" s="78" t="s">
        <v>100</v>
      </c>
      <c r="C130" s="78" t="s">
        <v>46</v>
      </c>
      <c r="D130" s="78" t="n">
        <v>50</v>
      </c>
      <c r="E130" s="78"/>
      <c r="F130" s="78" t="str">
        <f aca="false">LEFT(F128,3)&amp;TEXT(RIGHT(F128,2)-1,"#00")</f>
        <v>TXD09</v>
      </c>
      <c r="G130" s="34" t="n">
        <v>38</v>
      </c>
      <c r="H130" s="35" t="n">
        <v>2</v>
      </c>
      <c r="I130" s="35" t="s">
        <v>99</v>
      </c>
      <c r="J130" s="36" t="n">
        <f aca="false">J128+1</f>
        <v>16</v>
      </c>
      <c r="K130" s="38"/>
      <c r="L130" s="38"/>
    </row>
    <row r="131" customFormat="false" ht="14.4" hidden="false" customHeight="false" outlineLevel="0" collapsed="false">
      <c r="B131" s="78" t="s">
        <v>100</v>
      </c>
      <c r="C131" s="78" t="s">
        <v>46</v>
      </c>
      <c r="D131" s="78" t="n">
        <v>50</v>
      </c>
      <c r="E131" s="78"/>
      <c r="F131" s="78" t="str">
        <f aca="false">LEFT(F129,3)&amp;TEXT(RIGHT(F129,2)-1,"#00")</f>
        <v>RXD08</v>
      </c>
      <c r="G131" s="34" t="n">
        <v>38</v>
      </c>
      <c r="H131" s="35" t="n">
        <v>2</v>
      </c>
      <c r="I131" s="35" t="s">
        <v>99</v>
      </c>
      <c r="J131" s="36" t="n">
        <f aca="false">J129+1</f>
        <v>17</v>
      </c>
      <c r="K131" s="38"/>
      <c r="L131" s="38"/>
    </row>
    <row r="132" customFormat="false" ht="14.4" hidden="false" customHeight="false" outlineLevel="0" collapsed="false">
      <c r="B132" s="78" t="s">
        <v>100</v>
      </c>
      <c r="C132" s="78" t="s">
        <v>46</v>
      </c>
      <c r="D132" s="78" t="n">
        <v>50</v>
      </c>
      <c r="E132" s="78"/>
      <c r="F132" s="78" t="str">
        <f aca="false">LEFT(F130,3)&amp;TEXT(RIGHT(F130,2)-1,"#00")</f>
        <v>TXD08</v>
      </c>
      <c r="G132" s="34" t="n">
        <v>38</v>
      </c>
      <c r="H132" s="35" t="n">
        <v>2</v>
      </c>
      <c r="I132" s="35" t="s">
        <v>99</v>
      </c>
      <c r="J132" s="36" t="n">
        <f aca="false">J130+1</f>
        <v>17</v>
      </c>
      <c r="K132" s="38"/>
      <c r="L132" s="38"/>
    </row>
    <row r="133" customFormat="false" ht="14.4" hidden="false" customHeight="false" outlineLevel="0" collapsed="false">
      <c r="B133" s="78" t="s">
        <v>100</v>
      </c>
      <c r="C133" s="78" t="s">
        <v>46</v>
      </c>
      <c r="D133" s="78" t="n">
        <v>50</v>
      </c>
      <c r="E133" s="78"/>
      <c r="F133" s="78" t="str">
        <f aca="false">LEFT(F131,3)&amp;TEXT(RIGHT(F131,2)-1,"#00")</f>
        <v>RXD07</v>
      </c>
      <c r="G133" s="34" t="n">
        <v>38</v>
      </c>
      <c r="H133" s="35" t="n">
        <v>2</v>
      </c>
      <c r="I133" s="35" t="s">
        <v>99</v>
      </c>
      <c r="J133" s="36" t="n">
        <f aca="false">J131+1</f>
        <v>18</v>
      </c>
      <c r="K133" s="38"/>
      <c r="L133" s="38"/>
    </row>
    <row r="134" customFormat="false" ht="14.4" hidden="false" customHeight="false" outlineLevel="0" collapsed="false">
      <c r="B134" s="78" t="s">
        <v>100</v>
      </c>
      <c r="C134" s="78" t="s">
        <v>46</v>
      </c>
      <c r="D134" s="78" t="n">
        <v>50</v>
      </c>
      <c r="E134" s="78"/>
      <c r="F134" s="78" t="str">
        <f aca="false">LEFT(F132,3)&amp;TEXT(RIGHT(F132,2)-1,"#00")</f>
        <v>TXD07</v>
      </c>
      <c r="G134" s="34" t="n">
        <v>38</v>
      </c>
      <c r="H134" s="35" t="n">
        <v>2</v>
      </c>
      <c r="I134" s="35" t="s">
        <v>99</v>
      </c>
      <c r="J134" s="36" t="n">
        <f aca="false">J132+1</f>
        <v>18</v>
      </c>
      <c r="K134" s="38"/>
      <c r="L134" s="38"/>
    </row>
    <row r="135" customFormat="false" ht="14.4" hidden="false" customHeight="false" outlineLevel="0" collapsed="false">
      <c r="B135" s="78" t="s">
        <v>100</v>
      </c>
      <c r="C135" s="78" t="s">
        <v>46</v>
      </c>
      <c r="D135" s="78" t="n">
        <v>50</v>
      </c>
      <c r="E135" s="78"/>
      <c r="F135" s="78" t="str">
        <f aca="false">LEFT(F133,3)&amp;TEXT(RIGHT(F133,2)-1,"#00")</f>
        <v>RXD06</v>
      </c>
      <c r="G135" s="34" t="n">
        <v>38</v>
      </c>
      <c r="H135" s="35" t="n">
        <v>2</v>
      </c>
      <c r="I135" s="35" t="s">
        <v>99</v>
      </c>
      <c r="J135" s="36" t="n">
        <f aca="false">J133+1</f>
        <v>19</v>
      </c>
      <c r="K135" s="38"/>
      <c r="L135" s="38"/>
    </row>
    <row r="136" customFormat="false" ht="14.4" hidden="false" customHeight="false" outlineLevel="0" collapsed="false">
      <c r="B136" s="78" t="s">
        <v>100</v>
      </c>
      <c r="C136" s="78" t="s">
        <v>46</v>
      </c>
      <c r="D136" s="78" t="n">
        <v>50</v>
      </c>
      <c r="E136" s="78"/>
      <c r="F136" s="78" t="str">
        <f aca="false">LEFT(F134,3)&amp;TEXT(RIGHT(F134,2)-1,"#00")</f>
        <v>TXD06</v>
      </c>
      <c r="G136" s="34" t="n">
        <v>38</v>
      </c>
      <c r="H136" s="35" t="n">
        <v>2</v>
      </c>
      <c r="I136" s="35" t="s">
        <v>99</v>
      </c>
      <c r="J136" s="36" t="n">
        <f aca="false">J134+1</f>
        <v>19</v>
      </c>
      <c r="K136" s="38"/>
      <c r="L136" s="38"/>
    </row>
    <row r="137" customFormat="false" ht="14.4" hidden="false" customHeight="false" outlineLevel="0" collapsed="false">
      <c r="B137" s="78" t="s">
        <v>100</v>
      </c>
      <c r="C137" s="78" t="s">
        <v>46</v>
      </c>
      <c r="D137" s="78" t="n">
        <v>50</v>
      </c>
      <c r="E137" s="78"/>
      <c r="F137" s="78" t="str">
        <f aca="false">LEFT(F135,3)&amp;TEXT(RIGHT(F135,2)-1,"#00")</f>
        <v>RXD05</v>
      </c>
      <c r="G137" s="34" t="n">
        <v>38</v>
      </c>
      <c r="H137" s="35" t="n">
        <v>2</v>
      </c>
      <c r="I137" s="35" t="s">
        <v>99</v>
      </c>
      <c r="J137" s="36" t="n">
        <f aca="false">J135+1</f>
        <v>20</v>
      </c>
      <c r="K137" s="38"/>
      <c r="L137" s="38"/>
    </row>
    <row r="138" customFormat="false" ht="14.4" hidden="false" customHeight="false" outlineLevel="0" collapsed="false">
      <c r="B138" s="78" t="s">
        <v>100</v>
      </c>
      <c r="C138" s="78" t="s">
        <v>46</v>
      </c>
      <c r="D138" s="78" t="n">
        <v>50</v>
      </c>
      <c r="E138" s="78"/>
      <c r="F138" s="78" t="str">
        <f aca="false">LEFT(F136,3)&amp;TEXT(RIGHT(F136,2)-1,"#00")</f>
        <v>TXD05</v>
      </c>
      <c r="G138" s="34" t="n">
        <v>38</v>
      </c>
      <c r="H138" s="35" t="n">
        <v>2</v>
      </c>
      <c r="I138" s="35" t="s">
        <v>99</v>
      </c>
      <c r="J138" s="36" t="n">
        <f aca="false">J136+1</f>
        <v>20</v>
      </c>
      <c r="K138" s="38"/>
      <c r="L138" s="38"/>
    </row>
    <row r="139" customFormat="false" ht="14.4" hidden="false" customHeight="false" outlineLevel="0" collapsed="false">
      <c r="B139" s="78" t="s">
        <v>100</v>
      </c>
      <c r="C139" s="78" t="s">
        <v>46</v>
      </c>
      <c r="D139" s="78" t="n">
        <v>50</v>
      </c>
      <c r="E139" s="78"/>
      <c r="F139" s="78" t="str">
        <f aca="false">LEFT(F137,3)&amp;TEXT(RIGHT(F137,2)-1,"#00")</f>
        <v>RXD04</v>
      </c>
      <c r="G139" s="34" t="n">
        <v>38</v>
      </c>
      <c r="H139" s="35" t="n">
        <v>2</v>
      </c>
      <c r="I139" s="35" t="s">
        <v>99</v>
      </c>
      <c r="J139" s="36" t="n">
        <f aca="false">J137+1</f>
        <v>21</v>
      </c>
      <c r="K139" s="38"/>
      <c r="L139" s="38"/>
    </row>
    <row r="140" customFormat="false" ht="14.4" hidden="false" customHeight="false" outlineLevel="0" collapsed="false">
      <c r="B140" s="78" t="s">
        <v>100</v>
      </c>
      <c r="C140" s="78" t="s">
        <v>46</v>
      </c>
      <c r="D140" s="78" t="n">
        <v>50</v>
      </c>
      <c r="E140" s="78"/>
      <c r="F140" s="78" t="str">
        <f aca="false">LEFT(F138,3)&amp;TEXT(RIGHT(F138,2)-1,"#00")</f>
        <v>TXD04</v>
      </c>
      <c r="G140" s="34" t="n">
        <v>38</v>
      </c>
      <c r="H140" s="35" t="n">
        <v>2</v>
      </c>
      <c r="I140" s="35" t="s">
        <v>99</v>
      </c>
      <c r="J140" s="36" t="n">
        <f aca="false">J138+1</f>
        <v>21</v>
      </c>
      <c r="K140" s="38"/>
      <c r="L140" s="38"/>
    </row>
    <row r="141" customFormat="false" ht="14.4" hidden="false" customHeight="false" outlineLevel="0" collapsed="false">
      <c r="B141" s="78" t="s">
        <v>100</v>
      </c>
      <c r="C141" s="78" t="s">
        <v>46</v>
      </c>
      <c r="D141" s="78" t="n">
        <v>50</v>
      </c>
      <c r="E141" s="78"/>
      <c r="F141" s="78" t="str">
        <f aca="false">LEFT(F139,3)&amp;TEXT(RIGHT(F139,2)-1,"#00")</f>
        <v>RXD03</v>
      </c>
      <c r="G141" s="34" t="n">
        <v>38</v>
      </c>
      <c r="H141" s="35" t="n">
        <v>2</v>
      </c>
      <c r="I141" s="35" t="s">
        <v>99</v>
      </c>
      <c r="J141" s="36" t="n">
        <f aca="false">J139+1</f>
        <v>22</v>
      </c>
      <c r="K141" s="38"/>
      <c r="L141" s="38"/>
    </row>
    <row r="142" customFormat="false" ht="14.4" hidden="false" customHeight="false" outlineLevel="0" collapsed="false">
      <c r="B142" s="78" t="s">
        <v>100</v>
      </c>
      <c r="C142" s="78" t="s">
        <v>46</v>
      </c>
      <c r="D142" s="78" t="n">
        <v>50</v>
      </c>
      <c r="E142" s="78"/>
      <c r="F142" s="78" t="str">
        <f aca="false">LEFT(F140,3)&amp;TEXT(RIGHT(F140,2)-1,"#00")</f>
        <v>TXD03</v>
      </c>
      <c r="G142" s="34" t="n">
        <v>38</v>
      </c>
      <c r="H142" s="35" t="n">
        <v>2</v>
      </c>
      <c r="I142" s="35" t="s">
        <v>99</v>
      </c>
      <c r="J142" s="36" t="n">
        <f aca="false">J140+1</f>
        <v>22</v>
      </c>
      <c r="K142" s="38"/>
      <c r="L142" s="38"/>
    </row>
    <row r="143" customFormat="false" ht="14.4" hidden="false" customHeight="false" outlineLevel="0" collapsed="false">
      <c r="B143" s="78" t="s">
        <v>100</v>
      </c>
      <c r="C143" s="78" t="s">
        <v>46</v>
      </c>
      <c r="D143" s="78" t="n">
        <v>50</v>
      </c>
      <c r="E143" s="78"/>
      <c r="F143" s="78" t="str">
        <f aca="false">LEFT(F141,3)&amp;TEXT(RIGHT(F141,2)-1,"#00")</f>
        <v>RXD02</v>
      </c>
      <c r="G143" s="34" t="n">
        <v>38</v>
      </c>
      <c r="H143" s="35" t="n">
        <v>2</v>
      </c>
      <c r="I143" s="35" t="s">
        <v>99</v>
      </c>
      <c r="J143" s="36" t="n">
        <f aca="false">J141+1</f>
        <v>23</v>
      </c>
      <c r="K143" s="37"/>
      <c r="L143" s="37"/>
    </row>
    <row r="144" customFormat="false" ht="14.4" hidden="false" customHeight="false" outlineLevel="0" collapsed="false">
      <c r="B144" s="78" t="s">
        <v>100</v>
      </c>
      <c r="C144" s="78" t="s">
        <v>46</v>
      </c>
      <c r="D144" s="78" t="n">
        <v>50</v>
      </c>
      <c r="E144" s="78"/>
      <c r="F144" s="78" t="str">
        <f aca="false">LEFT(F142,3)&amp;TEXT(RIGHT(F142,2)-1,"#00")</f>
        <v>TXD02</v>
      </c>
      <c r="G144" s="34" t="n">
        <v>38</v>
      </c>
      <c r="H144" s="35" t="n">
        <v>2</v>
      </c>
      <c r="I144" s="35" t="s">
        <v>99</v>
      </c>
      <c r="J144" s="36" t="n">
        <f aca="false">J142+1</f>
        <v>23</v>
      </c>
      <c r="K144" s="37"/>
      <c r="L144" s="37"/>
    </row>
    <row r="145" customFormat="false" ht="14.4" hidden="false" customHeight="false" outlineLevel="0" collapsed="false">
      <c r="B145" s="78" t="s">
        <v>100</v>
      </c>
      <c r="C145" s="78" t="s">
        <v>46</v>
      </c>
      <c r="D145" s="78" t="n">
        <v>50</v>
      </c>
      <c r="E145" s="78"/>
      <c r="F145" s="78" t="str">
        <f aca="false">LEFT(F143,3)&amp;TEXT(RIGHT(F143,2)-1,"#00")</f>
        <v>RXD01</v>
      </c>
      <c r="G145" s="34" t="n">
        <v>38</v>
      </c>
      <c r="H145" s="35" t="n">
        <v>2</v>
      </c>
      <c r="I145" s="35" t="s">
        <v>99</v>
      </c>
      <c r="J145" s="36" t="n">
        <f aca="false">J143+1</f>
        <v>24</v>
      </c>
      <c r="K145" s="37"/>
      <c r="L145" s="37"/>
    </row>
    <row r="146" customFormat="false" ht="14.7" hidden="false" customHeight="false" outlineLevel="0" collapsed="false">
      <c r="B146" s="79" t="s">
        <v>100</v>
      </c>
      <c r="C146" s="79" t="s">
        <v>46</v>
      </c>
      <c r="D146" s="79" t="n">
        <v>50</v>
      </c>
      <c r="E146" s="79"/>
      <c r="F146" s="79" t="str">
        <f aca="false">LEFT(F144,3)&amp;TEXT(RIGHT(F144,2)-1,"#00")</f>
        <v>TXD01</v>
      </c>
      <c r="G146" s="47" t="n">
        <v>38</v>
      </c>
      <c r="H146" s="48" t="n">
        <v>2</v>
      </c>
      <c r="I146" s="48" t="s">
        <v>99</v>
      </c>
      <c r="J146" s="49" t="n">
        <f aca="false">J144+1</f>
        <v>24</v>
      </c>
      <c r="K146" s="76"/>
      <c r="L146" s="76"/>
    </row>
    <row r="147" customFormat="false" ht="14.7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L147"/>
  <sheetViews>
    <sheetView showFormulas="false" showGridLines="tru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P98" activeCellId="0" sqref="P98"/>
    </sheetView>
  </sheetViews>
  <sheetFormatPr defaultColWidth="8.5390625" defaultRowHeight="14.4" zeroHeight="false" outlineLevelRow="0" outlineLevelCol="0"/>
  <cols>
    <col collapsed="false" customWidth="true" hidden="false" outlineLevel="0" max="5" min="2" style="0" width="9.15"/>
    <col collapsed="false" customWidth="true" hidden="false" outlineLevel="0" max="6" min="6" style="0" width="7.68"/>
    <col collapsed="false" customWidth="true" hidden="false" outlineLevel="0" max="7" min="7" style="0" width="6.89"/>
    <col collapsed="false" customWidth="true" hidden="false" outlineLevel="0" max="8" min="8" style="0" width="7.42"/>
    <col collapsed="false" customWidth="true" hidden="false" outlineLevel="0" max="9" min="9" style="0" width="8.73"/>
    <col collapsed="false" customWidth="true" hidden="false" outlineLevel="0" max="10" min="10" style="20" width="9.15"/>
    <col collapsed="false" customWidth="true" hidden="false" outlineLevel="0" max="12" min="11" style="20" width="25.05"/>
  </cols>
  <sheetData>
    <row r="1" customFormat="false" ht="14.7" hidden="false" customHeight="false" outlineLevel="0" collapsed="false"/>
    <row r="2" customFormat="false" ht="15" hidden="false" customHeight="false" outlineLevel="0" collapsed="false">
      <c r="B2" s="21" t="s">
        <v>13</v>
      </c>
      <c r="C2" s="22" t="s">
        <v>14</v>
      </c>
      <c r="D2" s="22" t="s">
        <v>15</v>
      </c>
      <c r="E2" s="22" t="s">
        <v>16</v>
      </c>
      <c r="F2" s="23" t="s">
        <v>17</v>
      </c>
      <c r="G2" s="24" t="s">
        <v>18</v>
      </c>
      <c r="H2" s="25" t="s">
        <v>19</v>
      </c>
      <c r="I2" s="25" t="s">
        <v>20</v>
      </c>
      <c r="J2" s="26" t="s">
        <v>21</v>
      </c>
      <c r="K2" s="27" t="s">
        <v>22</v>
      </c>
      <c r="L2" s="27" t="s">
        <v>22</v>
      </c>
    </row>
    <row r="3" customFormat="false" ht="14.7" hidden="false" customHeight="true" outlineLevel="0" collapsed="false">
      <c r="B3" s="28" t="s">
        <v>24</v>
      </c>
      <c r="C3" s="28" t="s">
        <v>25</v>
      </c>
      <c r="D3" s="28" t="n">
        <v>50</v>
      </c>
      <c r="E3" s="28"/>
      <c r="F3" s="28" t="s">
        <v>26</v>
      </c>
      <c r="G3" s="29" t="n">
        <v>40</v>
      </c>
      <c r="H3" s="30" t="n">
        <v>1</v>
      </c>
      <c r="I3" s="30" t="s">
        <v>27</v>
      </c>
      <c r="J3" s="31" t="n">
        <v>1</v>
      </c>
      <c r="K3" s="32"/>
      <c r="L3" s="32"/>
    </row>
    <row r="4" customFormat="false" ht="14.4" hidden="false" customHeight="false" outlineLevel="0" collapsed="false">
      <c r="B4" s="33" t="s">
        <v>24</v>
      </c>
      <c r="C4" s="33" t="s">
        <v>25</v>
      </c>
      <c r="D4" s="33" t="n">
        <v>50</v>
      </c>
      <c r="E4" s="33"/>
      <c r="F4" s="33" t="str">
        <f aca="false">SUBSTITUTE(F3,"RX", "TX")</f>
        <v>TXA01</v>
      </c>
      <c r="G4" s="34" t="n">
        <v>40</v>
      </c>
      <c r="H4" s="35" t="n">
        <v>1</v>
      </c>
      <c r="I4" s="35" t="s">
        <v>27</v>
      </c>
      <c r="J4" s="36" t="n">
        <v>1</v>
      </c>
      <c r="K4" s="37"/>
      <c r="L4" s="37"/>
    </row>
    <row r="5" customFormat="false" ht="14.4" hidden="false" customHeight="false" outlineLevel="0" collapsed="false">
      <c r="B5" s="33" t="s">
        <v>24</v>
      </c>
      <c r="C5" s="33" t="s">
        <v>25</v>
      </c>
      <c r="D5" s="33" t="n">
        <v>50</v>
      </c>
      <c r="E5" s="33"/>
      <c r="F5" s="33" t="str">
        <f aca="false">LEFT(F3,3)&amp;TEXT(RIGHT(F3,2)+1,"#00")</f>
        <v>RXA02</v>
      </c>
      <c r="G5" s="34" t="n">
        <v>40</v>
      </c>
      <c r="H5" s="35" t="n">
        <v>1</v>
      </c>
      <c r="I5" s="35" t="s">
        <v>27</v>
      </c>
      <c r="J5" s="36" t="n">
        <f aca="false">J3+1</f>
        <v>2</v>
      </c>
      <c r="K5" s="38"/>
      <c r="L5" s="38"/>
    </row>
    <row r="6" customFormat="false" ht="14.4" hidden="false" customHeight="false" outlineLevel="0" collapsed="false">
      <c r="B6" s="33" t="s">
        <v>24</v>
      </c>
      <c r="C6" s="33" t="s">
        <v>25</v>
      </c>
      <c r="D6" s="33" t="n">
        <v>50</v>
      </c>
      <c r="E6" s="33"/>
      <c r="F6" s="33" t="str">
        <f aca="false">LEFT(F4,3)&amp;TEXT(RIGHT(F4,2)+1,"#00")</f>
        <v>TXA02</v>
      </c>
      <c r="G6" s="34" t="n">
        <v>40</v>
      </c>
      <c r="H6" s="35" t="n">
        <v>1</v>
      </c>
      <c r="I6" s="35" t="s">
        <v>27</v>
      </c>
      <c r="J6" s="36" t="n">
        <f aca="false">J4+1</f>
        <v>2</v>
      </c>
      <c r="K6" s="38"/>
      <c r="L6" s="38"/>
    </row>
    <row r="7" customFormat="false" ht="14.4" hidden="false" customHeight="false" outlineLevel="0" collapsed="false">
      <c r="B7" s="33" t="s">
        <v>24</v>
      </c>
      <c r="C7" s="33" t="s">
        <v>25</v>
      </c>
      <c r="D7" s="33" t="n">
        <v>50</v>
      </c>
      <c r="E7" s="33"/>
      <c r="F7" s="33" t="str">
        <f aca="false">LEFT(F5,3)&amp;TEXT(RIGHT(F5,2)+1,"#00")</f>
        <v>RXA03</v>
      </c>
      <c r="G7" s="34" t="n">
        <v>40</v>
      </c>
      <c r="H7" s="35" t="n">
        <v>1</v>
      </c>
      <c r="I7" s="35" t="s">
        <v>27</v>
      </c>
      <c r="J7" s="36" t="n">
        <f aca="false">J5+1</f>
        <v>3</v>
      </c>
      <c r="K7" s="38"/>
      <c r="L7" s="38"/>
    </row>
    <row r="8" customFormat="false" ht="14.4" hidden="false" customHeight="false" outlineLevel="0" collapsed="false">
      <c r="B8" s="33" t="s">
        <v>24</v>
      </c>
      <c r="C8" s="33" t="s">
        <v>25</v>
      </c>
      <c r="D8" s="33" t="n">
        <v>50</v>
      </c>
      <c r="E8" s="33"/>
      <c r="F8" s="33" t="str">
        <f aca="false">LEFT(F6,3)&amp;TEXT(RIGHT(F6,2)+1,"#00")</f>
        <v>TXA03</v>
      </c>
      <c r="G8" s="34" t="n">
        <v>40</v>
      </c>
      <c r="H8" s="35" t="n">
        <v>1</v>
      </c>
      <c r="I8" s="35" t="s">
        <v>27</v>
      </c>
      <c r="J8" s="36" t="n">
        <f aca="false">J6+1</f>
        <v>3</v>
      </c>
      <c r="K8" s="38"/>
      <c r="L8" s="38"/>
    </row>
    <row r="9" customFormat="false" ht="14.4" hidden="false" customHeight="false" outlineLevel="0" collapsed="false">
      <c r="B9" s="33" t="s">
        <v>24</v>
      </c>
      <c r="C9" s="33" t="s">
        <v>25</v>
      </c>
      <c r="D9" s="33" t="n">
        <v>50</v>
      </c>
      <c r="E9" s="33"/>
      <c r="F9" s="33" t="str">
        <f aca="false">LEFT(F7,3)&amp;TEXT(RIGHT(F7,2)+1,"#00")</f>
        <v>RXA04</v>
      </c>
      <c r="G9" s="34" t="n">
        <v>40</v>
      </c>
      <c r="H9" s="35" t="n">
        <v>1</v>
      </c>
      <c r="I9" s="35" t="s">
        <v>27</v>
      </c>
      <c r="J9" s="36" t="n">
        <f aca="false">J7+1</f>
        <v>4</v>
      </c>
      <c r="K9" s="38"/>
      <c r="L9" s="38"/>
    </row>
    <row r="10" customFormat="false" ht="14.4" hidden="false" customHeight="false" outlineLevel="0" collapsed="false">
      <c r="B10" s="33" t="s">
        <v>24</v>
      </c>
      <c r="C10" s="33" t="s">
        <v>25</v>
      </c>
      <c r="D10" s="33" t="n">
        <v>50</v>
      </c>
      <c r="E10" s="33"/>
      <c r="F10" s="33" t="str">
        <f aca="false">LEFT(F8,3)&amp;TEXT(RIGHT(F8,2)+1,"#00")</f>
        <v>TXA04</v>
      </c>
      <c r="G10" s="34" t="n">
        <v>40</v>
      </c>
      <c r="H10" s="35" t="n">
        <v>1</v>
      </c>
      <c r="I10" s="35" t="s">
        <v>27</v>
      </c>
      <c r="J10" s="36" t="n">
        <f aca="false">J8+1</f>
        <v>4</v>
      </c>
      <c r="K10" s="38"/>
      <c r="L10" s="38"/>
    </row>
    <row r="11" customFormat="false" ht="14.4" hidden="false" customHeight="false" outlineLevel="0" collapsed="false">
      <c r="B11" s="33" t="s">
        <v>24</v>
      </c>
      <c r="C11" s="33" t="s">
        <v>25</v>
      </c>
      <c r="D11" s="33" t="n">
        <v>50</v>
      </c>
      <c r="E11" s="33"/>
      <c r="F11" s="33" t="str">
        <f aca="false">LEFT(F9,3)&amp;TEXT(RIGHT(F9,2)+1,"#00")</f>
        <v>RXA05</v>
      </c>
      <c r="G11" s="34" t="n">
        <v>40</v>
      </c>
      <c r="H11" s="35" t="n">
        <v>1</v>
      </c>
      <c r="I11" s="35" t="s">
        <v>27</v>
      </c>
      <c r="J11" s="36" t="n">
        <f aca="false">J9+1</f>
        <v>5</v>
      </c>
      <c r="K11" s="37"/>
      <c r="L11" s="37"/>
    </row>
    <row r="12" customFormat="false" ht="14.4" hidden="false" customHeight="false" outlineLevel="0" collapsed="false">
      <c r="B12" s="33" t="s">
        <v>24</v>
      </c>
      <c r="C12" s="33" t="s">
        <v>25</v>
      </c>
      <c r="D12" s="33" t="n">
        <v>50</v>
      </c>
      <c r="E12" s="33"/>
      <c r="F12" s="33" t="str">
        <f aca="false">LEFT(F10,3)&amp;TEXT(RIGHT(F10,2)+1,"#00")</f>
        <v>TXA05</v>
      </c>
      <c r="G12" s="34" t="n">
        <v>40</v>
      </c>
      <c r="H12" s="35" t="n">
        <v>1</v>
      </c>
      <c r="I12" s="35" t="s">
        <v>27</v>
      </c>
      <c r="J12" s="36" t="n">
        <f aca="false">J10+1</f>
        <v>5</v>
      </c>
      <c r="K12" s="37"/>
      <c r="L12" s="37"/>
    </row>
    <row r="13" customFormat="false" ht="14.4" hidden="false" customHeight="false" outlineLevel="0" collapsed="false">
      <c r="B13" s="33" t="s">
        <v>24</v>
      </c>
      <c r="C13" s="33" t="s">
        <v>25</v>
      </c>
      <c r="D13" s="33" t="n">
        <v>50</v>
      </c>
      <c r="E13" s="33"/>
      <c r="F13" s="33" t="str">
        <f aca="false">LEFT(F11,3)&amp;TEXT(RIGHT(F11,2)+1,"#00")</f>
        <v>RXA06</v>
      </c>
      <c r="G13" s="34" t="n">
        <v>40</v>
      </c>
      <c r="H13" s="35" t="n">
        <v>1</v>
      </c>
      <c r="I13" s="35" t="s">
        <v>27</v>
      </c>
      <c r="J13" s="36" t="n">
        <f aca="false">J11+1</f>
        <v>6</v>
      </c>
      <c r="K13" s="37"/>
      <c r="L13" s="37"/>
    </row>
    <row r="14" customFormat="false" ht="14.4" hidden="false" customHeight="false" outlineLevel="0" collapsed="false">
      <c r="B14" s="33" t="s">
        <v>24</v>
      </c>
      <c r="C14" s="33" t="s">
        <v>25</v>
      </c>
      <c r="D14" s="33" t="n">
        <v>50</v>
      </c>
      <c r="E14" s="33"/>
      <c r="F14" s="33" t="str">
        <f aca="false">LEFT(F12,3)&amp;TEXT(RIGHT(F12,2)+1,"#00")</f>
        <v>TXA06</v>
      </c>
      <c r="G14" s="34" t="n">
        <v>40</v>
      </c>
      <c r="H14" s="35" t="n">
        <v>1</v>
      </c>
      <c r="I14" s="35" t="s">
        <v>27</v>
      </c>
      <c r="J14" s="36" t="n">
        <f aca="false">J12+1</f>
        <v>6</v>
      </c>
      <c r="K14" s="37"/>
      <c r="L14" s="37"/>
    </row>
    <row r="15" customFormat="false" ht="14.4" hidden="false" customHeight="false" outlineLevel="0" collapsed="false">
      <c r="B15" s="33" t="s">
        <v>24</v>
      </c>
      <c r="C15" s="33" t="s">
        <v>25</v>
      </c>
      <c r="D15" s="33" t="n">
        <v>50</v>
      </c>
      <c r="E15" s="33"/>
      <c r="F15" s="33" t="str">
        <f aca="false">LEFT(F13,3)&amp;TEXT(RIGHT(F13,2)+1,"#00")</f>
        <v>RXA07</v>
      </c>
      <c r="G15" s="34" t="n">
        <v>40</v>
      </c>
      <c r="H15" s="35" t="n">
        <v>1</v>
      </c>
      <c r="I15" s="35" t="s">
        <v>27</v>
      </c>
      <c r="J15" s="36" t="n">
        <f aca="false">J13+1</f>
        <v>7</v>
      </c>
      <c r="K15" s="37"/>
      <c r="L15" s="37"/>
    </row>
    <row r="16" customFormat="false" ht="14.4" hidden="false" customHeight="false" outlineLevel="0" collapsed="false">
      <c r="B16" s="33" t="s">
        <v>24</v>
      </c>
      <c r="C16" s="33" t="s">
        <v>25</v>
      </c>
      <c r="D16" s="33" t="n">
        <v>50</v>
      </c>
      <c r="E16" s="33"/>
      <c r="F16" s="33" t="str">
        <f aca="false">LEFT(F14,3)&amp;TEXT(RIGHT(F14,2)+1,"#00")</f>
        <v>TXA07</v>
      </c>
      <c r="G16" s="34" t="n">
        <v>40</v>
      </c>
      <c r="H16" s="35" t="n">
        <v>1</v>
      </c>
      <c r="I16" s="35" t="s">
        <v>27</v>
      </c>
      <c r="J16" s="36" t="n">
        <f aca="false">J14+1</f>
        <v>7</v>
      </c>
      <c r="K16" s="37"/>
      <c r="L16" s="37"/>
    </row>
    <row r="17" customFormat="false" ht="14.4" hidden="false" customHeight="false" outlineLevel="0" collapsed="false">
      <c r="B17" s="33" t="s">
        <v>24</v>
      </c>
      <c r="C17" s="33" t="s">
        <v>25</v>
      </c>
      <c r="D17" s="33" t="n">
        <v>50</v>
      </c>
      <c r="E17" s="33"/>
      <c r="F17" s="33" t="str">
        <f aca="false">LEFT(F15,3)&amp;TEXT(RIGHT(F15,2)+1,"#00")</f>
        <v>RXA08</v>
      </c>
      <c r="G17" s="34" t="n">
        <v>40</v>
      </c>
      <c r="H17" s="35" t="n">
        <v>1</v>
      </c>
      <c r="I17" s="35" t="s">
        <v>27</v>
      </c>
      <c r="J17" s="36" t="n">
        <f aca="false">J15+1</f>
        <v>8</v>
      </c>
      <c r="K17" s="37"/>
      <c r="L17" s="37"/>
    </row>
    <row r="18" customFormat="false" ht="14.4" hidden="false" customHeight="false" outlineLevel="0" collapsed="false">
      <c r="B18" s="33" t="s">
        <v>24</v>
      </c>
      <c r="C18" s="33" t="s">
        <v>25</v>
      </c>
      <c r="D18" s="33" t="n">
        <v>50</v>
      </c>
      <c r="E18" s="33"/>
      <c r="F18" s="33" t="str">
        <f aca="false">LEFT(F16,3)&amp;TEXT(RIGHT(F16,2)+1,"#00")</f>
        <v>TXA08</v>
      </c>
      <c r="G18" s="34" t="n">
        <v>40</v>
      </c>
      <c r="H18" s="35" t="n">
        <v>1</v>
      </c>
      <c r="I18" s="35" t="s">
        <v>27</v>
      </c>
      <c r="J18" s="36" t="n">
        <f aca="false">J16+1</f>
        <v>8</v>
      </c>
      <c r="K18" s="37"/>
      <c r="L18" s="37"/>
    </row>
    <row r="19" customFormat="false" ht="14.4" hidden="false" customHeight="false" outlineLevel="0" collapsed="false">
      <c r="B19" s="33" t="s">
        <v>24</v>
      </c>
      <c r="C19" s="33" t="s">
        <v>25</v>
      </c>
      <c r="D19" s="33" t="n">
        <v>50</v>
      </c>
      <c r="E19" s="33"/>
      <c r="F19" s="33" t="str">
        <f aca="false">LEFT(F17,3)&amp;TEXT(RIGHT(F17,2)+1,"#00")</f>
        <v>RXA09</v>
      </c>
      <c r="G19" s="34" t="n">
        <v>40</v>
      </c>
      <c r="H19" s="35" t="n">
        <v>1</v>
      </c>
      <c r="I19" s="35" t="s">
        <v>27</v>
      </c>
      <c r="J19" s="36" t="n">
        <f aca="false">J17+1</f>
        <v>9</v>
      </c>
      <c r="K19" s="43"/>
      <c r="L19" s="44"/>
    </row>
    <row r="20" customFormat="false" ht="14.4" hidden="false" customHeight="false" outlineLevel="0" collapsed="false">
      <c r="B20" s="33" t="s">
        <v>24</v>
      </c>
      <c r="C20" s="33" t="s">
        <v>25</v>
      </c>
      <c r="D20" s="33" t="n">
        <v>50</v>
      </c>
      <c r="E20" s="33"/>
      <c r="F20" s="33" t="str">
        <f aca="false">LEFT(F18,3)&amp;TEXT(RIGHT(F18,2)+1,"#00")</f>
        <v>TXA09</v>
      </c>
      <c r="G20" s="34" t="n">
        <v>40</v>
      </c>
      <c r="H20" s="35" t="n">
        <v>1</v>
      </c>
      <c r="I20" s="35" t="s">
        <v>27</v>
      </c>
      <c r="J20" s="36" t="n">
        <f aca="false">J18+1</f>
        <v>9</v>
      </c>
      <c r="K20" s="43"/>
      <c r="L20" s="44"/>
    </row>
    <row r="21" customFormat="false" ht="14.4" hidden="false" customHeight="false" outlineLevel="0" collapsed="false">
      <c r="B21" s="33" t="s">
        <v>24</v>
      </c>
      <c r="C21" s="33" t="s">
        <v>25</v>
      </c>
      <c r="D21" s="33" t="n">
        <v>50</v>
      </c>
      <c r="E21" s="33"/>
      <c r="F21" s="33" t="str">
        <f aca="false">LEFT(F19,3)&amp;TEXT(RIGHT(F19,2)+1,"#00")</f>
        <v>RXA10</v>
      </c>
      <c r="G21" s="34" t="n">
        <v>40</v>
      </c>
      <c r="H21" s="35" t="n">
        <v>1</v>
      </c>
      <c r="I21" s="35" t="s">
        <v>27</v>
      </c>
      <c r="J21" s="36" t="n">
        <f aca="false">J19+1</f>
        <v>10</v>
      </c>
      <c r="K21" s="43"/>
      <c r="L21" s="44"/>
    </row>
    <row r="22" customFormat="false" ht="14.4" hidden="false" customHeight="false" outlineLevel="0" collapsed="false">
      <c r="B22" s="33" t="s">
        <v>24</v>
      </c>
      <c r="C22" s="33" t="s">
        <v>25</v>
      </c>
      <c r="D22" s="33" t="n">
        <v>50</v>
      </c>
      <c r="E22" s="33"/>
      <c r="F22" s="33" t="str">
        <f aca="false">LEFT(F20,3)&amp;TEXT(RIGHT(F20,2)+1,"#00")</f>
        <v>TXA10</v>
      </c>
      <c r="G22" s="34" t="n">
        <v>40</v>
      </c>
      <c r="H22" s="35" t="n">
        <v>1</v>
      </c>
      <c r="I22" s="35" t="s">
        <v>27</v>
      </c>
      <c r="J22" s="36" t="n">
        <f aca="false">J20+1</f>
        <v>10</v>
      </c>
      <c r="K22" s="43"/>
      <c r="L22" s="44"/>
    </row>
    <row r="23" customFormat="false" ht="14.4" hidden="false" customHeight="false" outlineLevel="0" collapsed="false">
      <c r="B23" s="33" t="s">
        <v>24</v>
      </c>
      <c r="C23" s="33" t="s">
        <v>25</v>
      </c>
      <c r="D23" s="33" t="n">
        <v>50</v>
      </c>
      <c r="E23" s="33"/>
      <c r="F23" s="33" t="str">
        <f aca="false">LEFT(F21,3)&amp;TEXT(RIGHT(F21,2)+1,"#00")</f>
        <v>RXA11</v>
      </c>
      <c r="G23" s="34" t="n">
        <v>40</v>
      </c>
      <c r="H23" s="35" t="n">
        <v>1</v>
      </c>
      <c r="I23" s="35" t="s">
        <v>27</v>
      </c>
      <c r="J23" s="36" t="n">
        <f aca="false">J21+1</f>
        <v>11</v>
      </c>
      <c r="K23" s="43"/>
      <c r="L23" s="44"/>
    </row>
    <row r="24" customFormat="false" ht="14.4" hidden="false" customHeight="false" outlineLevel="0" collapsed="false">
      <c r="B24" s="33" t="s">
        <v>24</v>
      </c>
      <c r="C24" s="33" t="s">
        <v>25</v>
      </c>
      <c r="D24" s="33" t="n">
        <v>50</v>
      </c>
      <c r="E24" s="33"/>
      <c r="F24" s="33" t="str">
        <f aca="false">LEFT(F22,3)&amp;TEXT(RIGHT(F22,2)+1,"#00")</f>
        <v>TXA11</v>
      </c>
      <c r="G24" s="34" t="n">
        <v>40</v>
      </c>
      <c r="H24" s="35" t="n">
        <v>1</v>
      </c>
      <c r="I24" s="35" t="s">
        <v>27</v>
      </c>
      <c r="J24" s="36" t="n">
        <f aca="false">J22+1</f>
        <v>11</v>
      </c>
      <c r="K24" s="43"/>
      <c r="L24" s="44"/>
    </row>
    <row r="25" customFormat="false" ht="14.4" hidden="false" customHeight="false" outlineLevel="0" collapsed="false">
      <c r="B25" s="33" t="s">
        <v>24</v>
      </c>
      <c r="C25" s="33" t="s">
        <v>25</v>
      </c>
      <c r="D25" s="33" t="n">
        <v>50</v>
      </c>
      <c r="E25" s="33"/>
      <c r="F25" s="33" t="str">
        <f aca="false">LEFT(F23,3)&amp;TEXT(RIGHT(F23,2)+1,"#00")</f>
        <v>RXA12</v>
      </c>
      <c r="G25" s="34" t="n">
        <v>40</v>
      </c>
      <c r="H25" s="35" t="n">
        <v>1</v>
      </c>
      <c r="I25" s="35" t="s">
        <v>27</v>
      </c>
      <c r="J25" s="36" t="n">
        <f aca="false">J23+1</f>
        <v>12</v>
      </c>
      <c r="K25" s="37"/>
      <c r="L25" s="37"/>
    </row>
    <row r="26" customFormat="false" ht="14.7" hidden="false" customHeight="false" outlineLevel="0" collapsed="false">
      <c r="B26" s="41" t="s">
        <v>24</v>
      </c>
      <c r="C26" s="41" t="s">
        <v>25</v>
      </c>
      <c r="D26" s="41" t="n">
        <v>50</v>
      </c>
      <c r="E26" s="41"/>
      <c r="F26" s="41" t="str">
        <f aca="false">LEFT(F24,3)&amp;TEXT(RIGHT(F24,2)+1,"#00")</f>
        <v>TXA12</v>
      </c>
      <c r="G26" s="34" t="n">
        <v>40</v>
      </c>
      <c r="H26" s="35" t="n">
        <v>1</v>
      </c>
      <c r="I26" s="35" t="s">
        <v>27</v>
      </c>
      <c r="J26" s="36" t="n">
        <f aca="false">J24+1</f>
        <v>12</v>
      </c>
      <c r="K26" s="37"/>
      <c r="L26" s="37"/>
    </row>
    <row r="27" customFormat="false" ht="14.7" hidden="false" customHeight="false" outlineLevel="0" collapsed="false">
      <c r="B27" s="42" t="s">
        <v>24</v>
      </c>
      <c r="C27" s="42" t="s">
        <v>25</v>
      </c>
      <c r="D27" s="42" t="n">
        <v>50</v>
      </c>
      <c r="E27" s="42"/>
      <c r="F27" s="42" t="s">
        <v>42</v>
      </c>
      <c r="G27" s="34" t="n">
        <v>40</v>
      </c>
      <c r="H27" s="35" t="n">
        <v>1</v>
      </c>
      <c r="I27" s="35" t="s">
        <v>27</v>
      </c>
      <c r="J27" s="36" t="n">
        <f aca="false">J25+1</f>
        <v>13</v>
      </c>
      <c r="K27" s="37"/>
      <c r="L27" s="37"/>
    </row>
    <row r="28" customFormat="false" ht="14.4" hidden="false" customHeight="false" outlineLevel="0" collapsed="false">
      <c r="B28" s="45" t="s">
        <v>24</v>
      </c>
      <c r="C28" s="45" t="s">
        <v>25</v>
      </c>
      <c r="D28" s="45" t="n">
        <v>50</v>
      </c>
      <c r="E28" s="45"/>
      <c r="F28" s="45" t="str">
        <f aca="false">SUBSTITUTE(F27,"RX", "TX")</f>
        <v>TXB01</v>
      </c>
      <c r="G28" s="34" t="n">
        <v>40</v>
      </c>
      <c r="H28" s="35" t="n">
        <v>1</v>
      </c>
      <c r="I28" s="35" t="s">
        <v>27</v>
      </c>
      <c r="J28" s="36" t="n">
        <f aca="false">J26+1</f>
        <v>13</v>
      </c>
      <c r="K28" s="37"/>
      <c r="L28" s="37"/>
    </row>
    <row r="29" customFormat="false" ht="14.4" hidden="false" customHeight="false" outlineLevel="0" collapsed="false">
      <c r="B29" s="45" t="s">
        <v>24</v>
      </c>
      <c r="C29" s="45" t="s">
        <v>25</v>
      </c>
      <c r="D29" s="45" t="n">
        <v>50</v>
      </c>
      <c r="E29" s="45"/>
      <c r="F29" s="45" t="str">
        <f aca="false">LEFT(F27,3)&amp;TEXT(RIGHT(F27,2)+1,"#00")</f>
        <v>RXB02</v>
      </c>
      <c r="G29" s="34" t="n">
        <v>40</v>
      </c>
      <c r="H29" s="35" t="n">
        <v>1</v>
      </c>
      <c r="I29" s="35" t="s">
        <v>27</v>
      </c>
      <c r="J29" s="36" t="n">
        <f aca="false">J27+1</f>
        <v>14</v>
      </c>
      <c r="K29" s="43"/>
      <c r="L29" s="44"/>
    </row>
    <row r="30" customFormat="false" ht="14.4" hidden="false" customHeight="false" outlineLevel="0" collapsed="false">
      <c r="B30" s="45" t="s">
        <v>24</v>
      </c>
      <c r="C30" s="45" t="s">
        <v>25</v>
      </c>
      <c r="D30" s="45" t="n">
        <v>50</v>
      </c>
      <c r="E30" s="45"/>
      <c r="F30" s="45" t="str">
        <f aca="false">LEFT(F28,3)&amp;TEXT(RIGHT(F28,2)+1,"#00")</f>
        <v>TXB02</v>
      </c>
      <c r="G30" s="34" t="n">
        <v>40</v>
      </c>
      <c r="H30" s="35" t="n">
        <v>1</v>
      </c>
      <c r="I30" s="35" t="s">
        <v>27</v>
      </c>
      <c r="J30" s="36" t="n">
        <f aca="false">J28+1</f>
        <v>14</v>
      </c>
      <c r="K30" s="43"/>
      <c r="L30" s="44"/>
    </row>
    <row r="31" customFormat="false" ht="14.4" hidden="false" customHeight="false" outlineLevel="0" collapsed="false">
      <c r="B31" s="45" t="s">
        <v>24</v>
      </c>
      <c r="C31" s="45" t="s">
        <v>25</v>
      </c>
      <c r="D31" s="45" t="n">
        <v>50</v>
      </c>
      <c r="E31" s="45"/>
      <c r="F31" s="45" t="str">
        <f aca="false">LEFT(F29,3)&amp;TEXT(RIGHT(F29,2)+1,"#00")</f>
        <v>RXB03</v>
      </c>
      <c r="G31" s="34" t="n">
        <v>40</v>
      </c>
      <c r="H31" s="35" t="n">
        <v>1</v>
      </c>
      <c r="I31" s="35" t="s">
        <v>27</v>
      </c>
      <c r="J31" s="36" t="n">
        <f aca="false">J29+1</f>
        <v>15</v>
      </c>
      <c r="K31" s="43"/>
      <c r="L31" s="44"/>
    </row>
    <row r="32" customFormat="false" ht="14.4" hidden="false" customHeight="false" outlineLevel="0" collapsed="false">
      <c r="B32" s="45" t="s">
        <v>24</v>
      </c>
      <c r="C32" s="45" t="s">
        <v>25</v>
      </c>
      <c r="D32" s="45" t="n">
        <v>50</v>
      </c>
      <c r="E32" s="45"/>
      <c r="F32" s="45" t="str">
        <f aca="false">LEFT(F30,3)&amp;TEXT(RIGHT(F30,2)+1,"#00")</f>
        <v>TXB03</v>
      </c>
      <c r="G32" s="34" t="n">
        <v>40</v>
      </c>
      <c r="H32" s="35" t="n">
        <v>1</v>
      </c>
      <c r="I32" s="35" t="s">
        <v>27</v>
      </c>
      <c r="J32" s="36" t="n">
        <f aca="false">J30+1</f>
        <v>15</v>
      </c>
      <c r="K32" s="43"/>
      <c r="L32" s="44"/>
    </row>
    <row r="33" customFormat="false" ht="14.4" hidden="false" customHeight="false" outlineLevel="0" collapsed="false">
      <c r="B33" s="45" t="s">
        <v>24</v>
      </c>
      <c r="C33" s="45" t="s">
        <v>25</v>
      </c>
      <c r="D33" s="45" t="n">
        <v>50</v>
      </c>
      <c r="E33" s="45"/>
      <c r="F33" s="45" t="str">
        <f aca="false">LEFT(F31,3)&amp;TEXT(RIGHT(F31,2)+1,"#00")</f>
        <v>RXB04</v>
      </c>
      <c r="G33" s="34" t="n">
        <v>40</v>
      </c>
      <c r="H33" s="35" t="n">
        <v>1</v>
      </c>
      <c r="I33" s="35" t="s">
        <v>27</v>
      </c>
      <c r="J33" s="36" t="n">
        <f aca="false">J31+1</f>
        <v>16</v>
      </c>
      <c r="K33" s="43"/>
      <c r="L33" s="44"/>
    </row>
    <row r="34" customFormat="false" ht="14.4" hidden="false" customHeight="false" outlineLevel="0" collapsed="false">
      <c r="B34" s="45" t="s">
        <v>24</v>
      </c>
      <c r="C34" s="45" t="s">
        <v>25</v>
      </c>
      <c r="D34" s="45" t="n">
        <v>50</v>
      </c>
      <c r="E34" s="45"/>
      <c r="F34" s="45" t="str">
        <f aca="false">LEFT(F32,3)&amp;TEXT(RIGHT(F32,2)+1,"#00")</f>
        <v>TXB04</v>
      </c>
      <c r="G34" s="34" t="n">
        <v>40</v>
      </c>
      <c r="H34" s="35" t="n">
        <v>1</v>
      </c>
      <c r="I34" s="35" t="s">
        <v>27</v>
      </c>
      <c r="J34" s="36" t="n">
        <f aca="false">J32+1</f>
        <v>16</v>
      </c>
      <c r="K34" s="43"/>
      <c r="L34" s="44"/>
    </row>
    <row r="35" customFormat="false" ht="14.4" hidden="false" customHeight="false" outlineLevel="0" collapsed="false">
      <c r="B35" s="45" t="s">
        <v>24</v>
      </c>
      <c r="C35" s="45" t="s">
        <v>25</v>
      </c>
      <c r="D35" s="45" t="n">
        <v>50</v>
      </c>
      <c r="E35" s="45"/>
      <c r="F35" s="45" t="str">
        <f aca="false">LEFT(F33,3)&amp;TEXT(RIGHT(F33,2)+1,"#00")</f>
        <v>RXB05</v>
      </c>
      <c r="G35" s="34" t="n">
        <v>40</v>
      </c>
      <c r="H35" s="35" t="n">
        <v>1</v>
      </c>
      <c r="I35" s="35" t="s">
        <v>27</v>
      </c>
      <c r="J35" s="36" t="n">
        <f aca="false">J33+1</f>
        <v>17</v>
      </c>
      <c r="K35" s="38"/>
      <c r="L35" s="38"/>
    </row>
    <row r="36" customFormat="false" ht="14.4" hidden="false" customHeight="false" outlineLevel="0" collapsed="false">
      <c r="B36" s="45" t="s">
        <v>24</v>
      </c>
      <c r="C36" s="45" t="s">
        <v>25</v>
      </c>
      <c r="D36" s="45" t="n">
        <v>50</v>
      </c>
      <c r="E36" s="45"/>
      <c r="F36" s="45" t="str">
        <f aca="false">LEFT(F34,3)&amp;TEXT(RIGHT(F34,2)+1,"#00")</f>
        <v>TXB05</v>
      </c>
      <c r="G36" s="34" t="n">
        <v>40</v>
      </c>
      <c r="H36" s="35" t="n">
        <v>1</v>
      </c>
      <c r="I36" s="35" t="s">
        <v>27</v>
      </c>
      <c r="J36" s="36" t="n">
        <f aca="false">J34+1</f>
        <v>17</v>
      </c>
      <c r="K36" s="38"/>
      <c r="L36" s="38"/>
    </row>
    <row r="37" customFormat="false" ht="14.4" hidden="false" customHeight="false" outlineLevel="0" collapsed="false">
      <c r="B37" s="45" t="s">
        <v>24</v>
      </c>
      <c r="C37" s="45" t="s">
        <v>25</v>
      </c>
      <c r="D37" s="45" t="n">
        <v>50</v>
      </c>
      <c r="E37" s="45"/>
      <c r="F37" s="45" t="str">
        <f aca="false">LEFT(F35,3)&amp;TEXT(RIGHT(F35,2)+1,"#00")</f>
        <v>RXB06</v>
      </c>
      <c r="G37" s="34" t="n">
        <v>40</v>
      </c>
      <c r="H37" s="35" t="n">
        <v>1</v>
      </c>
      <c r="I37" s="35" t="s">
        <v>27</v>
      </c>
      <c r="J37" s="36" t="n">
        <f aca="false">J35+1</f>
        <v>18</v>
      </c>
      <c r="K37" s="38"/>
      <c r="L37" s="38"/>
    </row>
    <row r="38" customFormat="false" ht="14.4" hidden="false" customHeight="false" outlineLevel="0" collapsed="false">
      <c r="B38" s="45" t="s">
        <v>24</v>
      </c>
      <c r="C38" s="45" t="s">
        <v>25</v>
      </c>
      <c r="D38" s="45" t="n">
        <v>50</v>
      </c>
      <c r="E38" s="45"/>
      <c r="F38" s="45" t="str">
        <f aca="false">LEFT(F36,3)&amp;TEXT(RIGHT(F36,2)+1,"#00")</f>
        <v>TXB06</v>
      </c>
      <c r="G38" s="34" t="n">
        <v>40</v>
      </c>
      <c r="H38" s="35" t="n">
        <v>1</v>
      </c>
      <c r="I38" s="35" t="s">
        <v>27</v>
      </c>
      <c r="J38" s="36" t="n">
        <f aca="false">J36+1</f>
        <v>18</v>
      </c>
      <c r="K38" s="38"/>
      <c r="L38" s="38"/>
    </row>
    <row r="39" customFormat="false" ht="14.4" hidden="false" customHeight="false" outlineLevel="0" collapsed="false">
      <c r="B39" s="45" t="s">
        <v>24</v>
      </c>
      <c r="C39" s="45" t="s">
        <v>25</v>
      </c>
      <c r="D39" s="45" t="n">
        <v>50</v>
      </c>
      <c r="E39" s="45"/>
      <c r="F39" s="45" t="str">
        <f aca="false">LEFT(F37,3)&amp;TEXT(RIGHT(F37,2)+1,"#00")</f>
        <v>RXB07</v>
      </c>
      <c r="G39" s="34" t="n">
        <v>40</v>
      </c>
      <c r="H39" s="35" t="n">
        <v>1</v>
      </c>
      <c r="I39" s="35" t="s">
        <v>27</v>
      </c>
      <c r="J39" s="36" t="n">
        <f aca="false">J37+1</f>
        <v>19</v>
      </c>
      <c r="K39" s="38"/>
      <c r="L39" s="38"/>
    </row>
    <row r="40" customFormat="false" ht="14.4" hidden="false" customHeight="false" outlineLevel="0" collapsed="false">
      <c r="B40" s="45" t="s">
        <v>24</v>
      </c>
      <c r="C40" s="45" t="s">
        <v>25</v>
      </c>
      <c r="D40" s="45" t="n">
        <v>50</v>
      </c>
      <c r="E40" s="45"/>
      <c r="F40" s="45" t="str">
        <f aca="false">LEFT(F38,3)&amp;TEXT(RIGHT(F38,2)+1,"#00")</f>
        <v>TXB07</v>
      </c>
      <c r="G40" s="34" t="n">
        <v>40</v>
      </c>
      <c r="H40" s="35" t="n">
        <v>1</v>
      </c>
      <c r="I40" s="35" t="s">
        <v>27</v>
      </c>
      <c r="J40" s="36" t="n">
        <f aca="false">J38+1</f>
        <v>19</v>
      </c>
      <c r="K40" s="38"/>
      <c r="L40" s="38"/>
    </row>
    <row r="41" customFormat="false" ht="14.4" hidden="false" customHeight="false" outlineLevel="0" collapsed="false">
      <c r="B41" s="45" t="s">
        <v>24</v>
      </c>
      <c r="C41" s="45" t="s">
        <v>25</v>
      </c>
      <c r="D41" s="45" t="n">
        <v>50</v>
      </c>
      <c r="E41" s="45"/>
      <c r="F41" s="45" t="str">
        <f aca="false">LEFT(F39,3)&amp;TEXT(RIGHT(F39,2)+1,"#00")</f>
        <v>RXB08</v>
      </c>
      <c r="G41" s="34" t="n">
        <v>40</v>
      </c>
      <c r="H41" s="35" t="n">
        <v>1</v>
      </c>
      <c r="I41" s="35" t="s">
        <v>27</v>
      </c>
      <c r="J41" s="36" t="n">
        <f aca="false">J39+1</f>
        <v>20</v>
      </c>
      <c r="K41" s="80"/>
      <c r="L41" s="38"/>
    </row>
    <row r="42" customFormat="false" ht="14.4" hidden="false" customHeight="false" outlineLevel="0" collapsed="false">
      <c r="B42" s="45" t="s">
        <v>24</v>
      </c>
      <c r="C42" s="45" t="s">
        <v>25</v>
      </c>
      <c r="D42" s="45" t="n">
        <v>50</v>
      </c>
      <c r="E42" s="45"/>
      <c r="F42" s="45" t="str">
        <f aca="false">LEFT(F40,3)&amp;TEXT(RIGHT(F40,2)+1,"#00")</f>
        <v>TXB08</v>
      </c>
      <c r="G42" s="34" t="n">
        <v>40</v>
      </c>
      <c r="H42" s="35" t="n">
        <v>1</v>
      </c>
      <c r="I42" s="35" t="s">
        <v>27</v>
      </c>
      <c r="J42" s="36" t="n">
        <f aca="false">J40+1</f>
        <v>20</v>
      </c>
      <c r="K42" s="37"/>
      <c r="L42" s="38"/>
    </row>
    <row r="43" customFormat="false" ht="14.4" hidden="false" customHeight="false" outlineLevel="0" collapsed="false">
      <c r="B43" s="45" t="s">
        <v>24</v>
      </c>
      <c r="C43" s="45" t="s">
        <v>25</v>
      </c>
      <c r="D43" s="45" t="n">
        <v>50</v>
      </c>
      <c r="E43" s="45"/>
      <c r="F43" s="45" t="str">
        <f aca="false">LEFT(F41,3)&amp;TEXT(RIGHT(F41,2)+1,"#00")</f>
        <v>RXB09</v>
      </c>
      <c r="G43" s="34" t="n">
        <v>40</v>
      </c>
      <c r="H43" s="35" t="n">
        <v>1</v>
      </c>
      <c r="I43" s="35" t="s">
        <v>27</v>
      </c>
      <c r="J43" s="36" t="n">
        <f aca="false">J41+1</f>
        <v>21</v>
      </c>
      <c r="L43" s="38"/>
    </row>
    <row r="44" customFormat="false" ht="14.4" hidden="false" customHeight="false" outlineLevel="0" collapsed="false">
      <c r="B44" s="45" t="s">
        <v>24</v>
      </c>
      <c r="C44" s="45" t="s">
        <v>25</v>
      </c>
      <c r="D44" s="45" t="n">
        <v>50</v>
      </c>
      <c r="E44" s="45"/>
      <c r="F44" s="45" t="str">
        <f aca="false">LEFT(F42,3)&amp;TEXT(RIGHT(F42,2)+1,"#00")</f>
        <v>TXB09</v>
      </c>
      <c r="G44" s="34" t="n">
        <v>40</v>
      </c>
      <c r="H44" s="35" t="n">
        <v>1</v>
      </c>
      <c r="I44" s="35" t="s">
        <v>27</v>
      </c>
      <c r="J44" s="36" t="n">
        <f aca="false">J42+1</f>
        <v>21</v>
      </c>
      <c r="K44" s="37"/>
      <c r="L44" s="38"/>
    </row>
    <row r="45" customFormat="false" ht="14.4" hidden="false" customHeight="false" outlineLevel="0" collapsed="false">
      <c r="B45" s="45" t="s">
        <v>24</v>
      </c>
      <c r="C45" s="45" t="s">
        <v>25</v>
      </c>
      <c r="D45" s="45" t="n">
        <v>50</v>
      </c>
      <c r="E45" s="45"/>
      <c r="F45" s="45" t="str">
        <f aca="false">LEFT(F43,3)&amp;TEXT(RIGHT(F43,2)+1,"#00")</f>
        <v>RXB10</v>
      </c>
      <c r="G45" s="34" t="n">
        <v>40</v>
      </c>
      <c r="H45" s="35" t="n">
        <v>1</v>
      </c>
      <c r="I45" s="35" t="s">
        <v>27</v>
      </c>
      <c r="J45" s="36" t="n">
        <f aca="false">J43+1</f>
        <v>22</v>
      </c>
      <c r="L45" s="38"/>
    </row>
    <row r="46" customFormat="false" ht="14.4" hidden="false" customHeight="false" outlineLevel="0" collapsed="false">
      <c r="B46" s="45" t="s">
        <v>24</v>
      </c>
      <c r="C46" s="45" t="s">
        <v>25</v>
      </c>
      <c r="D46" s="45" t="n">
        <v>50</v>
      </c>
      <c r="E46" s="45"/>
      <c r="F46" s="45" t="str">
        <f aca="false">LEFT(F44,3)&amp;TEXT(RIGHT(F44,2)+1,"#00")</f>
        <v>TXB10</v>
      </c>
      <c r="G46" s="34" t="n">
        <v>40</v>
      </c>
      <c r="H46" s="35" t="n">
        <v>1</v>
      </c>
      <c r="I46" s="35" t="s">
        <v>27</v>
      </c>
      <c r="J46" s="36" t="n">
        <f aca="false">J44+1</f>
        <v>22</v>
      </c>
      <c r="K46" s="37"/>
      <c r="L46" s="38"/>
    </row>
    <row r="47" customFormat="false" ht="14.4" hidden="false" customHeight="false" outlineLevel="0" collapsed="false">
      <c r="B47" s="45" t="s">
        <v>24</v>
      </c>
      <c r="C47" s="45" t="s">
        <v>25</v>
      </c>
      <c r="D47" s="45" t="n">
        <v>50</v>
      </c>
      <c r="E47" s="45"/>
      <c r="F47" s="45" t="str">
        <f aca="false">LEFT(F45,3)&amp;TEXT(RIGHT(F45,2)+1,"#00")</f>
        <v>RXB11</v>
      </c>
      <c r="G47" s="34" t="n">
        <v>40</v>
      </c>
      <c r="H47" s="35" t="n">
        <v>1</v>
      </c>
      <c r="I47" s="35" t="s">
        <v>27</v>
      </c>
      <c r="J47" s="36" t="n">
        <f aca="false">J45+1</f>
        <v>23</v>
      </c>
      <c r="K47" s="37"/>
      <c r="L47" s="38"/>
    </row>
    <row r="48" customFormat="false" ht="14.4" hidden="false" customHeight="false" outlineLevel="0" collapsed="false">
      <c r="B48" s="45" t="s">
        <v>24</v>
      </c>
      <c r="C48" s="45" t="s">
        <v>25</v>
      </c>
      <c r="D48" s="45" t="n">
        <v>50</v>
      </c>
      <c r="E48" s="45"/>
      <c r="F48" s="45" t="str">
        <f aca="false">LEFT(F46,3)&amp;TEXT(RIGHT(F46,2)+1,"#00")</f>
        <v>TXB11</v>
      </c>
      <c r="G48" s="34" t="n">
        <v>40</v>
      </c>
      <c r="H48" s="35" t="n">
        <v>1</v>
      </c>
      <c r="I48" s="35" t="s">
        <v>27</v>
      </c>
      <c r="J48" s="36" t="n">
        <f aca="false">J46+1</f>
        <v>23</v>
      </c>
      <c r="K48" s="37"/>
      <c r="L48" s="38"/>
    </row>
    <row r="49" customFormat="false" ht="14.4" hidden="false" customHeight="false" outlineLevel="0" collapsed="false">
      <c r="B49" s="45" t="s">
        <v>24</v>
      </c>
      <c r="C49" s="45" t="s">
        <v>25</v>
      </c>
      <c r="D49" s="45" t="n">
        <v>50</v>
      </c>
      <c r="E49" s="45"/>
      <c r="F49" s="45" t="str">
        <f aca="false">LEFT(F47,3)&amp;TEXT(RIGHT(F47,2)+1,"#00")</f>
        <v>RXB12</v>
      </c>
      <c r="G49" s="34" t="n">
        <v>40</v>
      </c>
      <c r="H49" s="35" t="n">
        <v>1</v>
      </c>
      <c r="I49" s="35" t="s">
        <v>27</v>
      </c>
      <c r="J49" s="36" t="n">
        <f aca="false">J47+1</f>
        <v>24</v>
      </c>
      <c r="K49" s="81" t="s">
        <v>105</v>
      </c>
      <c r="L49" s="38" t="s">
        <v>121</v>
      </c>
    </row>
    <row r="50" customFormat="false" ht="14.7" hidden="false" customHeight="false" outlineLevel="0" collapsed="false">
      <c r="B50" s="46" t="s">
        <v>24</v>
      </c>
      <c r="C50" s="46" t="s">
        <v>25</v>
      </c>
      <c r="D50" s="46" t="n">
        <v>50</v>
      </c>
      <c r="E50" s="46"/>
      <c r="F50" s="46" t="str">
        <f aca="false">LEFT(F48,3)&amp;TEXT(RIGHT(F48,2)+1,"#00")</f>
        <v>TXB12</v>
      </c>
      <c r="G50" s="47" t="n">
        <v>40</v>
      </c>
      <c r="H50" s="48" t="n">
        <v>1</v>
      </c>
      <c r="I50" s="48" t="s">
        <v>27</v>
      </c>
      <c r="J50" s="49" t="n">
        <f aca="false">J48+1</f>
        <v>24</v>
      </c>
      <c r="K50" s="49" t="s">
        <v>106</v>
      </c>
      <c r="L50" s="49" t="s">
        <v>121</v>
      </c>
    </row>
    <row r="51" customFormat="false" ht="14.7" hidden="false" customHeight="false" outlineLevel="0" collapsed="false">
      <c r="B51" s="51" t="s">
        <v>45</v>
      </c>
      <c r="C51" s="51" t="s">
        <v>46</v>
      </c>
      <c r="D51" s="51"/>
      <c r="E51" s="51"/>
      <c r="F51" s="51" t="s">
        <v>26</v>
      </c>
      <c r="G51" s="29" t="n">
        <v>38</v>
      </c>
      <c r="H51" s="30" t="n">
        <v>1</v>
      </c>
      <c r="I51" s="30" t="s">
        <v>27</v>
      </c>
      <c r="J51" s="31" t="n">
        <v>1</v>
      </c>
      <c r="K51" s="40" t="s">
        <v>37</v>
      </c>
      <c r="L51" s="38" t="s">
        <v>122</v>
      </c>
    </row>
    <row r="52" customFormat="false" ht="14.4" hidden="false" customHeight="false" outlineLevel="0" collapsed="false">
      <c r="B52" s="53" t="s">
        <v>45</v>
      </c>
      <c r="C52" s="53" t="s">
        <v>46</v>
      </c>
      <c r="D52" s="53"/>
      <c r="E52" s="53"/>
      <c r="F52" s="53" t="str">
        <f aca="false">SUBSTITUTE(F51,"RX", "TX")</f>
        <v>TXA01</v>
      </c>
      <c r="G52" s="34" t="n">
        <v>38</v>
      </c>
      <c r="H52" s="35" t="n">
        <v>1</v>
      </c>
      <c r="I52" s="35" t="s">
        <v>27</v>
      </c>
      <c r="J52" s="36" t="n">
        <v>1</v>
      </c>
      <c r="K52" s="37"/>
      <c r="L52" s="38"/>
    </row>
    <row r="53" customFormat="false" ht="14.4" hidden="false" customHeight="false" outlineLevel="0" collapsed="false">
      <c r="B53" s="53" t="s">
        <v>45</v>
      </c>
      <c r="C53" s="53" t="s">
        <v>46</v>
      </c>
      <c r="D53" s="53"/>
      <c r="E53" s="53"/>
      <c r="F53" s="53" t="str">
        <f aca="false">LEFT(F51,3)&amp;TEXT(RIGHT(F51,2)+1,"#00")</f>
        <v>RXA02</v>
      </c>
      <c r="G53" s="34" t="n">
        <v>38</v>
      </c>
      <c r="H53" s="35" t="n">
        <v>1</v>
      </c>
      <c r="I53" s="35" t="s">
        <v>27</v>
      </c>
      <c r="J53" s="36" t="n">
        <f aca="false">J51+1</f>
        <v>2</v>
      </c>
      <c r="K53" s="40" t="s">
        <v>39</v>
      </c>
      <c r="L53" s="37" t="s">
        <v>122</v>
      </c>
    </row>
    <row r="54" customFormat="false" ht="14.4" hidden="false" customHeight="false" outlineLevel="0" collapsed="false">
      <c r="B54" s="53" t="s">
        <v>45</v>
      </c>
      <c r="C54" s="53" t="s">
        <v>46</v>
      </c>
      <c r="D54" s="53"/>
      <c r="E54" s="53"/>
      <c r="F54" s="53" t="str">
        <f aca="false">LEFT(F52,3)&amp;TEXT(RIGHT(F52,2)+1,"#00")</f>
        <v>TXA02</v>
      </c>
      <c r="G54" s="34" t="n">
        <v>38</v>
      </c>
      <c r="H54" s="35" t="n">
        <v>1</v>
      </c>
      <c r="I54" s="35" t="s">
        <v>27</v>
      </c>
      <c r="J54" s="36" t="n">
        <f aca="false">J52+1</f>
        <v>2</v>
      </c>
      <c r="K54" s="37"/>
      <c r="L54" s="37"/>
    </row>
    <row r="55" customFormat="false" ht="14.4" hidden="false" customHeight="false" outlineLevel="0" collapsed="false">
      <c r="B55" s="53" t="s">
        <v>45</v>
      </c>
      <c r="C55" s="53" t="s">
        <v>46</v>
      </c>
      <c r="D55" s="53"/>
      <c r="E55" s="53"/>
      <c r="F55" s="53" t="str">
        <f aca="false">LEFT(F53,3)&amp;TEXT(RIGHT(F53,2)+1,"#00")</f>
        <v>RXA03</v>
      </c>
      <c r="G55" s="34" t="n">
        <v>38</v>
      </c>
      <c r="H55" s="35" t="n">
        <v>1</v>
      </c>
      <c r="I55" s="35" t="s">
        <v>27</v>
      </c>
      <c r="J55" s="36" t="n">
        <f aca="false">J53+1</f>
        <v>3</v>
      </c>
      <c r="K55" s="40" t="s">
        <v>40</v>
      </c>
      <c r="L55" s="37" t="s">
        <v>122</v>
      </c>
    </row>
    <row r="56" customFormat="false" ht="14.4" hidden="false" customHeight="false" outlineLevel="0" collapsed="false">
      <c r="B56" s="53" t="s">
        <v>45</v>
      </c>
      <c r="C56" s="53" t="s">
        <v>46</v>
      </c>
      <c r="D56" s="53"/>
      <c r="E56" s="53"/>
      <c r="F56" s="53" t="str">
        <f aca="false">LEFT(F54,3)&amp;TEXT(RIGHT(F54,2)+1,"#00")</f>
        <v>TXA03</v>
      </c>
      <c r="G56" s="34" t="n">
        <v>38</v>
      </c>
      <c r="H56" s="35" t="n">
        <v>1</v>
      </c>
      <c r="I56" s="35" t="s">
        <v>27</v>
      </c>
      <c r="J56" s="36" t="n">
        <f aca="false">J54+1</f>
        <v>3</v>
      </c>
      <c r="K56" s="37"/>
      <c r="L56" s="37"/>
    </row>
    <row r="57" customFormat="false" ht="14.4" hidden="false" customHeight="false" outlineLevel="0" collapsed="false">
      <c r="B57" s="53" t="s">
        <v>45</v>
      </c>
      <c r="C57" s="53" t="s">
        <v>46</v>
      </c>
      <c r="D57" s="53"/>
      <c r="E57" s="53"/>
      <c r="F57" s="53" t="str">
        <f aca="false">LEFT(F55,3)&amp;TEXT(RIGHT(F55,2)+1,"#00")</f>
        <v>RXA04</v>
      </c>
      <c r="G57" s="34" t="n">
        <v>38</v>
      </c>
      <c r="H57" s="35" t="n">
        <v>1</v>
      </c>
      <c r="I57" s="35" t="s">
        <v>27</v>
      </c>
      <c r="J57" s="36" t="n">
        <f aca="false">J55+1</f>
        <v>4</v>
      </c>
      <c r="K57" s="40" t="s">
        <v>41</v>
      </c>
      <c r="L57" s="37" t="s">
        <v>122</v>
      </c>
    </row>
    <row r="58" customFormat="false" ht="14.4" hidden="false" customHeight="false" outlineLevel="0" collapsed="false">
      <c r="B58" s="53" t="s">
        <v>45</v>
      </c>
      <c r="C58" s="53" t="s">
        <v>46</v>
      </c>
      <c r="D58" s="53"/>
      <c r="E58" s="53"/>
      <c r="F58" s="53" t="str">
        <f aca="false">LEFT(F56,3)&amp;TEXT(RIGHT(F56,2)+1,"#00")</f>
        <v>TXA04</v>
      </c>
      <c r="G58" s="34" t="n">
        <v>38</v>
      </c>
      <c r="H58" s="35" t="n">
        <v>1</v>
      </c>
      <c r="I58" s="35" t="s">
        <v>27</v>
      </c>
      <c r="J58" s="36" t="n">
        <f aca="false">J56+1</f>
        <v>4</v>
      </c>
      <c r="K58" s="37"/>
      <c r="L58" s="37"/>
    </row>
    <row r="59" customFormat="false" ht="14.4" hidden="false" customHeight="false" outlineLevel="0" collapsed="false">
      <c r="B59" s="53" t="s">
        <v>45</v>
      </c>
      <c r="C59" s="53" t="s">
        <v>46</v>
      </c>
      <c r="D59" s="53"/>
      <c r="E59" s="53"/>
      <c r="F59" s="53" t="str">
        <f aca="false">LEFT(F57,3)&amp;TEXT(RIGHT(F57,2)+1,"#00")</f>
        <v>RXA05</v>
      </c>
      <c r="G59" s="34" t="n">
        <v>38</v>
      </c>
      <c r="H59" s="35" t="n">
        <v>1</v>
      </c>
      <c r="I59" s="35" t="s">
        <v>27</v>
      </c>
      <c r="J59" s="36" t="n">
        <f aca="false">J57+1</f>
        <v>5</v>
      </c>
      <c r="K59" s="40" t="s">
        <v>43</v>
      </c>
      <c r="L59" s="37" t="s">
        <v>122</v>
      </c>
    </row>
    <row r="60" customFormat="false" ht="14.4" hidden="false" customHeight="false" outlineLevel="0" collapsed="false">
      <c r="B60" s="53" t="s">
        <v>45</v>
      </c>
      <c r="C60" s="53" t="s">
        <v>46</v>
      </c>
      <c r="D60" s="53"/>
      <c r="E60" s="53"/>
      <c r="F60" s="53" t="str">
        <f aca="false">LEFT(F58,3)&amp;TEXT(RIGHT(F58,2)+1,"#00")</f>
        <v>TXA05</v>
      </c>
      <c r="G60" s="34" t="n">
        <v>38</v>
      </c>
      <c r="H60" s="35" t="n">
        <v>1</v>
      </c>
      <c r="I60" s="35" t="s">
        <v>27</v>
      </c>
      <c r="J60" s="36" t="n">
        <f aca="false">J58+1</f>
        <v>5</v>
      </c>
      <c r="K60" s="37"/>
      <c r="L60" s="37"/>
    </row>
    <row r="61" customFormat="false" ht="14.4" hidden="false" customHeight="false" outlineLevel="0" collapsed="false">
      <c r="B61" s="53" t="s">
        <v>45</v>
      </c>
      <c r="C61" s="53" t="s">
        <v>46</v>
      </c>
      <c r="D61" s="53"/>
      <c r="E61" s="53"/>
      <c r="F61" s="53" t="str">
        <f aca="false">LEFT(F59,3)&amp;TEXT(RIGHT(F59,2)+1,"#00")</f>
        <v>RXA06</v>
      </c>
      <c r="G61" s="34" t="n">
        <v>38</v>
      </c>
      <c r="H61" s="35" t="n">
        <v>1</v>
      </c>
      <c r="I61" s="35" t="s">
        <v>27</v>
      </c>
      <c r="J61" s="36" t="n">
        <f aca="false">J59+1</f>
        <v>6</v>
      </c>
      <c r="K61" s="40" t="s">
        <v>44</v>
      </c>
      <c r="L61" s="37" t="s">
        <v>122</v>
      </c>
    </row>
    <row r="62" customFormat="false" ht="14.4" hidden="false" customHeight="false" outlineLevel="0" collapsed="false">
      <c r="B62" s="53" t="s">
        <v>45</v>
      </c>
      <c r="C62" s="53" t="s">
        <v>46</v>
      </c>
      <c r="D62" s="53"/>
      <c r="E62" s="53"/>
      <c r="F62" s="53" t="str">
        <f aca="false">LEFT(F60,3)&amp;TEXT(RIGHT(F60,2)+1,"#00")</f>
        <v>TXA06</v>
      </c>
      <c r="G62" s="34" t="n">
        <v>38</v>
      </c>
      <c r="H62" s="35" t="n">
        <v>1</v>
      </c>
      <c r="I62" s="35" t="s">
        <v>27</v>
      </c>
      <c r="J62" s="36" t="n">
        <f aca="false">J60+1</f>
        <v>6</v>
      </c>
      <c r="K62" s="37"/>
      <c r="L62" s="37"/>
    </row>
    <row r="63" customFormat="false" ht="14.4" hidden="false" customHeight="false" outlineLevel="0" collapsed="false">
      <c r="B63" s="53" t="s">
        <v>45</v>
      </c>
      <c r="C63" s="53" t="s">
        <v>46</v>
      </c>
      <c r="D63" s="53"/>
      <c r="E63" s="53"/>
      <c r="F63" s="53" t="str">
        <f aca="false">LEFT(F61,3)&amp;TEXT(RIGHT(F61,2)+1,"#00")</f>
        <v>RXA07</v>
      </c>
      <c r="G63" s="34" t="n">
        <v>38</v>
      </c>
      <c r="H63" s="35" t="n">
        <v>1</v>
      </c>
      <c r="I63" s="35" t="s">
        <v>27</v>
      </c>
      <c r="J63" s="36" t="n">
        <f aca="false">J61+1</f>
        <v>7</v>
      </c>
      <c r="K63" s="38"/>
      <c r="L63" s="38"/>
    </row>
    <row r="64" customFormat="false" ht="14.4" hidden="false" customHeight="false" outlineLevel="0" collapsed="false">
      <c r="B64" s="53" t="s">
        <v>45</v>
      </c>
      <c r="C64" s="53" t="s">
        <v>46</v>
      </c>
      <c r="D64" s="53"/>
      <c r="E64" s="53"/>
      <c r="F64" s="53" t="str">
        <f aca="false">LEFT(F62,3)&amp;TEXT(RIGHT(F62,2)+1,"#00")</f>
        <v>TXA07</v>
      </c>
      <c r="G64" s="34" t="n">
        <v>38</v>
      </c>
      <c r="H64" s="35" t="n">
        <v>1</v>
      </c>
      <c r="I64" s="35" t="s">
        <v>27</v>
      </c>
      <c r="J64" s="36" t="n">
        <f aca="false">J62+1</f>
        <v>7</v>
      </c>
      <c r="K64" s="38"/>
      <c r="L64" s="38"/>
    </row>
    <row r="65" customFormat="false" ht="14.4" hidden="false" customHeight="false" outlineLevel="0" collapsed="false">
      <c r="B65" s="53" t="s">
        <v>45</v>
      </c>
      <c r="C65" s="53" t="s">
        <v>46</v>
      </c>
      <c r="D65" s="53"/>
      <c r="E65" s="53"/>
      <c r="F65" s="53" t="str">
        <f aca="false">LEFT(F63,3)&amp;TEXT(RIGHT(F63,2)+1,"#00")</f>
        <v>RXA08</v>
      </c>
      <c r="G65" s="34" t="n">
        <v>38</v>
      </c>
      <c r="H65" s="35" t="n">
        <v>1</v>
      </c>
      <c r="I65" s="35" t="s">
        <v>27</v>
      </c>
      <c r="J65" s="36" t="n">
        <f aca="false">J63+1</f>
        <v>8</v>
      </c>
      <c r="K65" s="38"/>
      <c r="L65" s="38"/>
    </row>
    <row r="66" customFormat="false" ht="14.4" hidden="false" customHeight="false" outlineLevel="0" collapsed="false">
      <c r="B66" s="53" t="s">
        <v>45</v>
      </c>
      <c r="C66" s="53" t="s">
        <v>46</v>
      </c>
      <c r="D66" s="53"/>
      <c r="E66" s="53"/>
      <c r="F66" s="53" t="str">
        <f aca="false">LEFT(F64,3)&amp;TEXT(RIGHT(F64,2)+1,"#00")</f>
        <v>TXA08</v>
      </c>
      <c r="G66" s="34" t="n">
        <v>38</v>
      </c>
      <c r="H66" s="35" t="n">
        <v>1</v>
      </c>
      <c r="I66" s="35" t="s">
        <v>27</v>
      </c>
      <c r="J66" s="36" t="n">
        <f aca="false">J64+1</f>
        <v>8</v>
      </c>
      <c r="K66" s="38"/>
      <c r="L66" s="38"/>
    </row>
    <row r="67" customFormat="false" ht="14.4" hidden="false" customHeight="false" outlineLevel="0" collapsed="false">
      <c r="B67" s="53" t="s">
        <v>45</v>
      </c>
      <c r="C67" s="53" t="s">
        <v>46</v>
      </c>
      <c r="D67" s="53"/>
      <c r="E67" s="53"/>
      <c r="F67" s="53" t="str">
        <f aca="false">LEFT(F65,3)&amp;TEXT(RIGHT(F65,2)+1,"#00")</f>
        <v>RXA09</v>
      </c>
      <c r="G67" s="34" t="n">
        <v>38</v>
      </c>
      <c r="H67" s="35" t="n">
        <v>1</v>
      </c>
      <c r="I67" s="35" t="s">
        <v>27</v>
      </c>
      <c r="J67" s="36" t="n">
        <f aca="false">J65+1</f>
        <v>9</v>
      </c>
      <c r="K67" s="38"/>
      <c r="L67" s="38"/>
    </row>
    <row r="68" customFormat="false" ht="14.4" hidden="false" customHeight="false" outlineLevel="0" collapsed="false">
      <c r="B68" s="53" t="s">
        <v>45</v>
      </c>
      <c r="C68" s="53" t="s">
        <v>46</v>
      </c>
      <c r="D68" s="53"/>
      <c r="E68" s="53"/>
      <c r="F68" s="53" t="str">
        <f aca="false">LEFT(F66,3)&amp;TEXT(RIGHT(F66,2)+1,"#00")</f>
        <v>TXA09</v>
      </c>
      <c r="G68" s="34" t="n">
        <v>38</v>
      </c>
      <c r="H68" s="35" t="n">
        <v>1</v>
      </c>
      <c r="I68" s="35" t="s">
        <v>27</v>
      </c>
      <c r="J68" s="36" t="n">
        <f aca="false">J66+1</f>
        <v>9</v>
      </c>
      <c r="K68" s="38"/>
      <c r="L68" s="38"/>
    </row>
    <row r="69" customFormat="false" ht="14.4" hidden="false" customHeight="false" outlineLevel="0" collapsed="false">
      <c r="B69" s="53" t="s">
        <v>45</v>
      </c>
      <c r="C69" s="53" t="s">
        <v>46</v>
      </c>
      <c r="D69" s="53"/>
      <c r="E69" s="53"/>
      <c r="F69" s="53" t="str">
        <f aca="false">LEFT(F67,3)&amp;TEXT(RIGHT(F67,2)+1,"#00")</f>
        <v>RXA10</v>
      </c>
      <c r="G69" s="34" t="n">
        <v>38</v>
      </c>
      <c r="H69" s="35" t="n">
        <v>1</v>
      </c>
      <c r="I69" s="35" t="s">
        <v>27</v>
      </c>
      <c r="J69" s="36" t="n">
        <f aca="false">J67+1</f>
        <v>10</v>
      </c>
      <c r="K69" s="38"/>
      <c r="L69" s="38"/>
    </row>
    <row r="70" customFormat="false" ht="14.4" hidden="false" customHeight="false" outlineLevel="0" collapsed="false">
      <c r="B70" s="53" t="s">
        <v>45</v>
      </c>
      <c r="C70" s="53" t="s">
        <v>46</v>
      </c>
      <c r="D70" s="53"/>
      <c r="E70" s="53"/>
      <c r="F70" s="53" t="str">
        <f aca="false">LEFT(F68,3)&amp;TEXT(RIGHT(F68,2)+1,"#00")</f>
        <v>TXA10</v>
      </c>
      <c r="G70" s="34" t="n">
        <v>38</v>
      </c>
      <c r="H70" s="35" t="n">
        <v>1</v>
      </c>
      <c r="I70" s="35" t="s">
        <v>27</v>
      </c>
      <c r="J70" s="36" t="n">
        <f aca="false">J68+1</f>
        <v>10</v>
      </c>
      <c r="K70" s="38"/>
      <c r="L70" s="38"/>
    </row>
    <row r="71" customFormat="false" ht="14.4" hidden="false" customHeight="false" outlineLevel="0" collapsed="false">
      <c r="B71" s="53" t="s">
        <v>45</v>
      </c>
      <c r="C71" s="53" t="s">
        <v>46</v>
      </c>
      <c r="D71" s="53"/>
      <c r="E71" s="53"/>
      <c r="F71" s="53" t="str">
        <f aca="false">LEFT(F69,3)&amp;TEXT(RIGHT(F69,2)+1,"#00")</f>
        <v>RXA11</v>
      </c>
      <c r="G71" s="34" t="n">
        <v>38</v>
      </c>
      <c r="H71" s="35" t="n">
        <v>1</v>
      </c>
      <c r="I71" s="35" t="s">
        <v>27</v>
      </c>
      <c r="J71" s="36" t="n">
        <f aca="false">J69+1</f>
        <v>11</v>
      </c>
      <c r="K71" s="38"/>
      <c r="L71" s="38"/>
    </row>
    <row r="72" customFormat="false" ht="14.4" hidden="false" customHeight="false" outlineLevel="0" collapsed="false">
      <c r="B72" s="53" t="s">
        <v>45</v>
      </c>
      <c r="C72" s="53" t="s">
        <v>46</v>
      </c>
      <c r="D72" s="53"/>
      <c r="E72" s="53"/>
      <c r="F72" s="53" t="str">
        <f aca="false">LEFT(F70,3)&amp;TEXT(RIGHT(F70,2)+1,"#00")</f>
        <v>TXA11</v>
      </c>
      <c r="G72" s="34" t="n">
        <v>38</v>
      </c>
      <c r="H72" s="35" t="n">
        <v>1</v>
      </c>
      <c r="I72" s="35" t="s">
        <v>27</v>
      </c>
      <c r="J72" s="36" t="n">
        <f aca="false">J70+1</f>
        <v>11</v>
      </c>
      <c r="K72" s="38"/>
      <c r="L72" s="38"/>
    </row>
    <row r="73" customFormat="false" ht="14.4" hidden="false" customHeight="false" outlineLevel="0" collapsed="false">
      <c r="B73" s="53" t="s">
        <v>45</v>
      </c>
      <c r="C73" s="53" t="s">
        <v>46</v>
      </c>
      <c r="D73" s="53"/>
      <c r="E73" s="53"/>
      <c r="F73" s="53" t="str">
        <f aca="false">LEFT(F71,3)&amp;TEXT(RIGHT(F71,2)+1,"#00")</f>
        <v>RXA12</v>
      </c>
      <c r="G73" s="34" t="n">
        <v>38</v>
      </c>
      <c r="H73" s="35" t="n">
        <v>1</v>
      </c>
      <c r="I73" s="35" t="s">
        <v>27</v>
      </c>
      <c r="J73" s="36" t="n">
        <f aca="false">J71+1</f>
        <v>12</v>
      </c>
      <c r="K73" s="81" t="s">
        <v>102</v>
      </c>
      <c r="L73" s="38" t="s">
        <v>103</v>
      </c>
    </row>
    <row r="74" customFormat="false" ht="14.7" hidden="false" customHeight="false" outlineLevel="0" collapsed="false">
      <c r="B74" s="55" t="s">
        <v>45</v>
      </c>
      <c r="C74" s="55" t="s">
        <v>46</v>
      </c>
      <c r="D74" s="55"/>
      <c r="E74" s="55"/>
      <c r="F74" s="55" t="str">
        <f aca="false">LEFT(F72,3)&amp;TEXT(RIGHT(F72,2)+1,"#00")</f>
        <v>TXA12</v>
      </c>
      <c r="G74" s="34" t="n">
        <v>38</v>
      </c>
      <c r="H74" s="35" t="n">
        <v>1</v>
      </c>
      <c r="I74" s="35" t="s">
        <v>27</v>
      </c>
      <c r="J74" s="36" t="n">
        <f aca="false">J72+1</f>
        <v>12</v>
      </c>
      <c r="K74" s="81" t="s">
        <v>104</v>
      </c>
      <c r="L74" s="38" t="s">
        <v>103</v>
      </c>
    </row>
    <row r="75" customFormat="false" ht="14.7" hidden="false" customHeight="false" outlineLevel="0" collapsed="false">
      <c r="B75" s="59" t="s">
        <v>45</v>
      </c>
      <c r="C75" s="59" t="s">
        <v>46</v>
      </c>
      <c r="D75" s="59"/>
      <c r="E75" s="59"/>
      <c r="F75" s="59" t="s">
        <v>42</v>
      </c>
      <c r="G75" s="34" t="n">
        <v>38</v>
      </c>
      <c r="H75" s="35" t="n">
        <v>1</v>
      </c>
      <c r="I75" s="35" t="s">
        <v>27</v>
      </c>
      <c r="J75" s="36" t="n">
        <f aca="false">J73+1</f>
        <v>13</v>
      </c>
      <c r="K75" s="84" t="str">
        <f aca="true">"["&amp;INDIRECT(ADDRESS(ROW()+24+1,2))&amp;"/"&amp;INDIRECT(ADDRESS(ROW()+24+1,3))&amp;"/"&amp;INDIRECT(ADDRESS(ROW()+24+1,4))&amp;"/"&amp;INDIRECT(ADDRESS(ROW()+24+1,6))&amp;"]"</f>
        <v>[canche/BNL712/50/TXA01]</v>
      </c>
      <c r="L75" s="38" t="s">
        <v>123</v>
      </c>
    </row>
    <row r="76" customFormat="false" ht="14.4" hidden="false" customHeight="false" outlineLevel="0" collapsed="false">
      <c r="B76" s="62" t="s">
        <v>45</v>
      </c>
      <c r="C76" s="62" t="s">
        <v>46</v>
      </c>
      <c r="D76" s="62"/>
      <c r="E76" s="62"/>
      <c r="F76" s="62" t="str">
        <f aca="false">SUBSTITUTE(F75,"RX", "TX")</f>
        <v>TXB01</v>
      </c>
      <c r="G76" s="34" t="n">
        <v>38</v>
      </c>
      <c r="H76" s="35" t="n">
        <v>1</v>
      </c>
      <c r="I76" s="35" t="s">
        <v>27</v>
      </c>
      <c r="J76" s="36" t="n">
        <f aca="false">J74+1</f>
        <v>13</v>
      </c>
      <c r="K76" s="84" t="str">
        <f aca="true">"["&amp;INDIRECT(ADDRESS(ROW()+24-1,2))&amp;"/"&amp;INDIRECT(ADDRESS(ROW()+24-1,3))&amp;"/"&amp;INDIRECT(ADDRESS(ROW()+24-1,4))&amp;"/"&amp;INDIRECT(ADDRESS(ROW()+24-1,6))&amp;"]"</f>
        <v>[canche/BNL712/50/RXA01]</v>
      </c>
      <c r="L76" s="38" t="s">
        <v>123</v>
      </c>
    </row>
    <row r="77" customFormat="false" ht="14.4" hidden="false" customHeight="false" outlineLevel="0" collapsed="false">
      <c r="B77" s="62" t="s">
        <v>45</v>
      </c>
      <c r="C77" s="62" t="s">
        <v>46</v>
      </c>
      <c r="D77" s="62"/>
      <c r="E77" s="62"/>
      <c r="F77" s="62" t="str">
        <f aca="false">LEFT(F75,3)&amp;TEXT(RIGHT(F75,2)+1,"#00")</f>
        <v>RXB02</v>
      </c>
      <c r="G77" s="34" t="n">
        <v>38</v>
      </c>
      <c r="H77" s="35" t="n">
        <v>1</v>
      </c>
      <c r="I77" s="35" t="s">
        <v>27</v>
      </c>
      <c r="J77" s="36" t="n">
        <f aca="false">J75+1</f>
        <v>14</v>
      </c>
      <c r="K77" s="85" t="str">
        <f aca="true">"["&amp;INDIRECT(ADDRESS(ROW()+24+1,2))&amp;"/"&amp;INDIRECT(ADDRESS(ROW()+24+1,3))&amp;"/"&amp;INDIRECT(ADDRESS(ROW()+24+1,4))&amp;"/"&amp;INDIRECT(ADDRESS(ROW()+24+1,6))&amp;"]"</f>
        <v>[canche/BNL712/50/TXA02]</v>
      </c>
      <c r="L77" s="38" t="s">
        <v>123</v>
      </c>
    </row>
    <row r="78" customFormat="false" ht="14.4" hidden="false" customHeight="false" outlineLevel="0" collapsed="false">
      <c r="B78" s="62" t="s">
        <v>45</v>
      </c>
      <c r="C78" s="62" t="s">
        <v>46</v>
      </c>
      <c r="D78" s="62"/>
      <c r="E78" s="62"/>
      <c r="F78" s="62" t="str">
        <f aca="false">LEFT(F76,3)&amp;TEXT(RIGHT(F76,2)+1,"#00")</f>
        <v>TXB02</v>
      </c>
      <c r="G78" s="34" t="n">
        <v>38</v>
      </c>
      <c r="H78" s="35" t="n">
        <v>1</v>
      </c>
      <c r="I78" s="35" t="s">
        <v>27</v>
      </c>
      <c r="J78" s="36" t="n">
        <f aca="false">J76+1</f>
        <v>14</v>
      </c>
      <c r="K78" s="85" t="str">
        <f aca="true">"["&amp;INDIRECT(ADDRESS(ROW()+24-1,2))&amp;"/"&amp;INDIRECT(ADDRESS(ROW()+24-1,3))&amp;"/"&amp;INDIRECT(ADDRESS(ROW()+24-1,4))&amp;"/"&amp;INDIRECT(ADDRESS(ROW()+24-1,6))&amp;"]"</f>
        <v>[canche/BNL712/50/RXA02]</v>
      </c>
      <c r="L78" s="38" t="s">
        <v>123</v>
      </c>
    </row>
    <row r="79" customFormat="false" ht="14.4" hidden="false" customHeight="false" outlineLevel="0" collapsed="false">
      <c r="B79" s="62" t="s">
        <v>45</v>
      </c>
      <c r="C79" s="62" t="s">
        <v>46</v>
      </c>
      <c r="D79" s="62"/>
      <c r="E79" s="62"/>
      <c r="F79" s="62" t="str">
        <f aca="false">LEFT(F77,3)&amp;TEXT(RIGHT(F77,2)+1,"#00")</f>
        <v>RXB03</v>
      </c>
      <c r="G79" s="34" t="n">
        <v>38</v>
      </c>
      <c r="H79" s="35" t="n">
        <v>1</v>
      </c>
      <c r="I79" s="35" t="s">
        <v>27</v>
      </c>
      <c r="J79" s="36" t="n">
        <f aca="false">J77+1</f>
        <v>15</v>
      </c>
      <c r="K79" s="86" t="str">
        <f aca="true">"["&amp;INDIRECT(ADDRESS(ROW()+24+1,2))&amp;"/"&amp;INDIRECT(ADDRESS(ROW()+24+1,3))&amp;"/"&amp;INDIRECT(ADDRESS(ROW()+24+1,4))&amp;"/"&amp;INDIRECT(ADDRESS(ROW()+24+1,6))&amp;"]"</f>
        <v>[canche/BNL712/50/TXA03]</v>
      </c>
      <c r="L79" s="38" t="s">
        <v>123</v>
      </c>
    </row>
    <row r="80" customFormat="false" ht="14.4" hidden="false" customHeight="false" outlineLevel="0" collapsed="false">
      <c r="B80" s="62" t="s">
        <v>45</v>
      </c>
      <c r="C80" s="62" t="s">
        <v>46</v>
      </c>
      <c r="D80" s="62"/>
      <c r="E80" s="62"/>
      <c r="F80" s="62" t="str">
        <f aca="false">LEFT(F78,3)&amp;TEXT(RIGHT(F78,2)+1,"#00")</f>
        <v>TXB03</v>
      </c>
      <c r="G80" s="34" t="n">
        <v>38</v>
      </c>
      <c r="H80" s="35" t="n">
        <v>1</v>
      </c>
      <c r="I80" s="35" t="s">
        <v>27</v>
      </c>
      <c r="J80" s="36" t="n">
        <f aca="false">J78+1</f>
        <v>15</v>
      </c>
      <c r="K80" s="86" t="str">
        <f aca="true">"["&amp;INDIRECT(ADDRESS(ROW()+24-1,2))&amp;"/"&amp;INDIRECT(ADDRESS(ROW()+24-1,3))&amp;"/"&amp;INDIRECT(ADDRESS(ROW()+24-1,4))&amp;"/"&amp;INDIRECT(ADDRESS(ROW()+24-1,6))&amp;"]"</f>
        <v>[canche/BNL712/50/RXA03]</v>
      </c>
      <c r="L80" s="38" t="s">
        <v>123</v>
      </c>
    </row>
    <row r="81" customFormat="false" ht="14.4" hidden="false" customHeight="false" outlineLevel="0" collapsed="false">
      <c r="B81" s="62" t="s">
        <v>45</v>
      </c>
      <c r="C81" s="62" t="s">
        <v>46</v>
      </c>
      <c r="D81" s="62"/>
      <c r="E81" s="62"/>
      <c r="F81" s="62" t="str">
        <f aca="false">LEFT(F79,3)&amp;TEXT(RIGHT(F79,2)+1,"#00")</f>
        <v>RXB04</v>
      </c>
      <c r="G81" s="34" t="n">
        <v>38</v>
      </c>
      <c r="H81" s="35" t="n">
        <v>1</v>
      </c>
      <c r="I81" s="35" t="s">
        <v>27</v>
      </c>
      <c r="J81" s="36" t="n">
        <f aca="false">J79+1</f>
        <v>16</v>
      </c>
      <c r="K81" s="87" t="str">
        <f aca="true">"["&amp;INDIRECT(ADDRESS(ROW()+24+1,2))&amp;"/"&amp;INDIRECT(ADDRESS(ROW()+24+1,3))&amp;"/"&amp;INDIRECT(ADDRESS(ROW()+24+1,4))&amp;"/"&amp;INDIRECT(ADDRESS(ROW()+24+1,6))&amp;"]"</f>
        <v>[canche/BNL712/50/TXA04]</v>
      </c>
      <c r="L81" s="38" t="s">
        <v>123</v>
      </c>
    </row>
    <row r="82" customFormat="false" ht="14.4" hidden="false" customHeight="false" outlineLevel="0" collapsed="false">
      <c r="B82" s="62" t="s">
        <v>45</v>
      </c>
      <c r="C82" s="62" t="s">
        <v>46</v>
      </c>
      <c r="D82" s="62"/>
      <c r="E82" s="62"/>
      <c r="F82" s="62" t="str">
        <f aca="false">LEFT(F80,3)&amp;TEXT(RIGHT(F80,2)+1,"#00")</f>
        <v>TXB04</v>
      </c>
      <c r="G82" s="34" t="n">
        <v>38</v>
      </c>
      <c r="H82" s="35" t="n">
        <v>1</v>
      </c>
      <c r="I82" s="35" t="s">
        <v>27</v>
      </c>
      <c r="J82" s="36" t="n">
        <f aca="false">J80+1</f>
        <v>16</v>
      </c>
      <c r="K82" s="87" t="str">
        <f aca="true">"["&amp;INDIRECT(ADDRESS(ROW()+24-1,2))&amp;"/"&amp;INDIRECT(ADDRESS(ROW()+24-1,3))&amp;"/"&amp;INDIRECT(ADDRESS(ROW()+24-1,4))&amp;"/"&amp;INDIRECT(ADDRESS(ROW()+24-1,6))&amp;"]"</f>
        <v>[canche/BNL712/50/RXA04]</v>
      </c>
      <c r="L82" s="38" t="s">
        <v>123</v>
      </c>
    </row>
    <row r="83" customFormat="false" ht="14.4" hidden="false" customHeight="false" outlineLevel="0" collapsed="false">
      <c r="B83" s="62" t="s">
        <v>45</v>
      </c>
      <c r="C83" s="62" t="s">
        <v>46</v>
      </c>
      <c r="D83" s="62"/>
      <c r="E83" s="62"/>
      <c r="F83" s="62" t="str">
        <f aca="false">LEFT(F81,3)&amp;TEXT(RIGHT(F81,2)+1,"#00")</f>
        <v>RXB05</v>
      </c>
      <c r="G83" s="34" t="n">
        <v>38</v>
      </c>
      <c r="H83" s="35" t="n">
        <v>1</v>
      </c>
      <c r="I83" s="35" t="s">
        <v>27</v>
      </c>
      <c r="J83" s="36" t="n">
        <f aca="false">J81+1</f>
        <v>17</v>
      </c>
      <c r="K83" s="88" t="str">
        <f aca="true">"["&amp;INDIRECT(ADDRESS(ROW()+24+1,2))&amp;"/"&amp;INDIRECT(ADDRESS(ROW()+24+1,3))&amp;"/"&amp;INDIRECT(ADDRESS(ROW()+24+1,4))&amp;"/"&amp;INDIRECT(ADDRESS(ROW()+24+1,6))&amp;"]"</f>
        <v>[canche/BNL712/50/TXA05]</v>
      </c>
      <c r="L83" s="38" t="s">
        <v>123</v>
      </c>
    </row>
    <row r="84" customFormat="false" ht="14.4" hidden="false" customHeight="false" outlineLevel="0" collapsed="false">
      <c r="B84" s="62" t="s">
        <v>45</v>
      </c>
      <c r="C84" s="62" t="s">
        <v>46</v>
      </c>
      <c r="D84" s="62"/>
      <c r="E84" s="62"/>
      <c r="F84" s="62" t="str">
        <f aca="false">LEFT(F82,3)&amp;TEXT(RIGHT(F82,2)+1,"#00")</f>
        <v>TXB05</v>
      </c>
      <c r="G84" s="34" t="n">
        <v>38</v>
      </c>
      <c r="H84" s="35" t="n">
        <v>1</v>
      </c>
      <c r="I84" s="35" t="s">
        <v>27</v>
      </c>
      <c r="J84" s="36" t="n">
        <f aca="false">J82+1</f>
        <v>17</v>
      </c>
      <c r="K84" s="88" t="str">
        <f aca="true">"["&amp;INDIRECT(ADDRESS(ROW()+24-1,2))&amp;"/"&amp;INDIRECT(ADDRESS(ROW()+24-1,3))&amp;"/"&amp;INDIRECT(ADDRESS(ROW()+24-1,4))&amp;"/"&amp;INDIRECT(ADDRESS(ROW()+24-1,6))&amp;"]"</f>
        <v>[canche/BNL712/50/RXA05]</v>
      </c>
      <c r="L84" s="38" t="s">
        <v>123</v>
      </c>
    </row>
    <row r="85" customFormat="false" ht="14.4" hidden="false" customHeight="false" outlineLevel="0" collapsed="false">
      <c r="B85" s="62" t="s">
        <v>45</v>
      </c>
      <c r="C85" s="62" t="s">
        <v>46</v>
      </c>
      <c r="D85" s="62"/>
      <c r="E85" s="62"/>
      <c r="F85" s="62" t="str">
        <f aca="false">LEFT(F83,3)&amp;TEXT(RIGHT(F83,2)+1,"#00")</f>
        <v>RXB06</v>
      </c>
      <c r="G85" s="34" t="n">
        <v>38</v>
      </c>
      <c r="H85" s="35" t="n">
        <v>1</v>
      </c>
      <c r="I85" s="35" t="s">
        <v>27</v>
      </c>
      <c r="J85" s="36" t="n">
        <f aca="false">J83+1</f>
        <v>18</v>
      </c>
      <c r="K85" s="85" t="str">
        <f aca="true">"["&amp;INDIRECT(ADDRESS(ROW()+24+1,2))&amp;"/"&amp;INDIRECT(ADDRESS(ROW()+24+1,3))&amp;"/"&amp;INDIRECT(ADDRESS(ROW()+24+1,4))&amp;"/"&amp;INDIRECT(ADDRESS(ROW()+24+1,6))&amp;"]"</f>
        <v>[canche/BNL712/50/TXA06]</v>
      </c>
      <c r="L85" s="38" t="s">
        <v>123</v>
      </c>
    </row>
    <row r="86" customFormat="false" ht="14.4" hidden="false" customHeight="false" outlineLevel="0" collapsed="false">
      <c r="B86" s="62" t="s">
        <v>45</v>
      </c>
      <c r="C86" s="62" t="s">
        <v>46</v>
      </c>
      <c r="D86" s="62"/>
      <c r="E86" s="62"/>
      <c r="F86" s="62" t="str">
        <f aca="false">LEFT(F84,3)&amp;TEXT(RIGHT(F84,2)+1,"#00")</f>
        <v>TXB06</v>
      </c>
      <c r="G86" s="34" t="n">
        <v>38</v>
      </c>
      <c r="H86" s="35" t="n">
        <v>1</v>
      </c>
      <c r="I86" s="35" t="s">
        <v>27</v>
      </c>
      <c r="J86" s="36" t="n">
        <f aca="false">J84+1</f>
        <v>18</v>
      </c>
      <c r="K86" s="85" t="str">
        <f aca="true">"["&amp;INDIRECT(ADDRESS(ROW()+24-1,2))&amp;"/"&amp;INDIRECT(ADDRESS(ROW()+24-1,3))&amp;"/"&amp;INDIRECT(ADDRESS(ROW()+24-1,4))&amp;"/"&amp;INDIRECT(ADDRESS(ROW()+24-1,6))&amp;"]"</f>
        <v>[canche/BNL712/50/RXA06]</v>
      </c>
      <c r="L86" s="38" t="s">
        <v>123</v>
      </c>
    </row>
    <row r="87" customFormat="false" ht="14.4" hidden="false" customHeight="false" outlineLevel="0" collapsed="false">
      <c r="B87" s="62" t="s">
        <v>45</v>
      </c>
      <c r="C87" s="62" t="s">
        <v>46</v>
      </c>
      <c r="D87" s="62"/>
      <c r="E87" s="62"/>
      <c r="F87" s="62" t="str">
        <f aca="false">LEFT(F85,3)&amp;TEXT(RIGHT(F85,2)+1,"#00")</f>
        <v>RXB07</v>
      </c>
      <c r="G87" s="34" t="n">
        <v>38</v>
      </c>
      <c r="H87" s="35" t="n">
        <v>1</v>
      </c>
      <c r="I87" s="35" t="s">
        <v>27</v>
      </c>
      <c r="J87" s="36" t="n">
        <f aca="false">J85+1</f>
        <v>19</v>
      </c>
      <c r="K87" s="84" t="str">
        <f aca="true">"["&amp;INDIRECT(ADDRESS(ROW()+24+1,2))&amp;"/"&amp;INDIRECT(ADDRESS(ROW()+24+1,3))&amp;"/"&amp;INDIRECT(ADDRESS(ROW()+24+1,4))&amp;"/"&amp;INDIRECT(ADDRESS(ROW()+24+1,6))&amp;"]"</f>
        <v>[canche/BNL712/50/TXA07]</v>
      </c>
      <c r="L87" s="37" t="s">
        <v>123</v>
      </c>
    </row>
    <row r="88" customFormat="false" ht="14.4" hidden="false" customHeight="false" outlineLevel="0" collapsed="false">
      <c r="B88" s="62" t="s">
        <v>45</v>
      </c>
      <c r="C88" s="62" t="s">
        <v>46</v>
      </c>
      <c r="D88" s="62"/>
      <c r="E88" s="62"/>
      <c r="F88" s="62" t="str">
        <f aca="false">LEFT(F86,3)&amp;TEXT(RIGHT(F86,2)+1,"#00")</f>
        <v>TXB07</v>
      </c>
      <c r="G88" s="34" t="n">
        <v>38</v>
      </c>
      <c r="H88" s="35" t="n">
        <v>1</v>
      </c>
      <c r="I88" s="35" t="s">
        <v>27</v>
      </c>
      <c r="J88" s="36" t="n">
        <f aca="false">J86+1</f>
        <v>19</v>
      </c>
      <c r="K88" s="84" t="str">
        <f aca="true">"["&amp;INDIRECT(ADDRESS(ROW()+24-1,2))&amp;"/"&amp;INDIRECT(ADDRESS(ROW()+24-1,3))&amp;"/"&amp;INDIRECT(ADDRESS(ROW()+24-1,4))&amp;"/"&amp;INDIRECT(ADDRESS(ROW()+24-1,6))&amp;"]"</f>
        <v>[canche/BNL712/50/RXA07]</v>
      </c>
      <c r="L88" s="37" t="s">
        <v>123</v>
      </c>
    </row>
    <row r="89" customFormat="false" ht="14.4" hidden="false" customHeight="false" outlineLevel="0" collapsed="false">
      <c r="B89" s="62" t="s">
        <v>45</v>
      </c>
      <c r="C89" s="62" t="s">
        <v>46</v>
      </c>
      <c r="D89" s="62"/>
      <c r="E89" s="62"/>
      <c r="F89" s="62" t="str">
        <f aca="false">LEFT(F87,3)&amp;TEXT(RIGHT(F87,2)+1,"#00")</f>
        <v>RXB08</v>
      </c>
      <c r="G89" s="34" t="n">
        <v>38</v>
      </c>
      <c r="H89" s="35" t="n">
        <v>1</v>
      </c>
      <c r="I89" s="35" t="s">
        <v>27</v>
      </c>
      <c r="J89" s="36" t="n">
        <f aca="false">J87+1</f>
        <v>20</v>
      </c>
      <c r="K89" s="85" t="str">
        <f aca="true">"["&amp;INDIRECT(ADDRESS(ROW()+24+1,2))&amp;"/"&amp;INDIRECT(ADDRESS(ROW()+24+1,3))&amp;"/"&amp;INDIRECT(ADDRESS(ROW()+24+1,4))&amp;"/"&amp;INDIRECT(ADDRESS(ROW()+24+1,6))&amp;"]"</f>
        <v>[canche/BNL712/50/TXA08]</v>
      </c>
      <c r="L89" s="37" t="s">
        <v>123</v>
      </c>
    </row>
    <row r="90" customFormat="false" ht="14.4" hidden="false" customHeight="false" outlineLevel="0" collapsed="false">
      <c r="B90" s="62" t="s">
        <v>45</v>
      </c>
      <c r="C90" s="62" t="s">
        <v>46</v>
      </c>
      <c r="D90" s="62"/>
      <c r="E90" s="62"/>
      <c r="F90" s="62" t="str">
        <f aca="false">LEFT(F88,3)&amp;TEXT(RIGHT(F88,2)+1,"#00")</f>
        <v>TXB08</v>
      </c>
      <c r="G90" s="34" t="n">
        <v>38</v>
      </c>
      <c r="H90" s="35" t="n">
        <v>1</v>
      </c>
      <c r="I90" s="35" t="s">
        <v>27</v>
      </c>
      <c r="J90" s="36" t="n">
        <f aca="false">J88+1</f>
        <v>20</v>
      </c>
      <c r="K90" s="85" t="str">
        <f aca="true">"["&amp;INDIRECT(ADDRESS(ROW()+24-1,2))&amp;"/"&amp;INDIRECT(ADDRESS(ROW()+24-1,3))&amp;"/"&amp;INDIRECT(ADDRESS(ROW()+24-1,4))&amp;"/"&amp;INDIRECT(ADDRESS(ROW()+24-1,6))&amp;"]"</f>
        <v>[canche/BNL712/50/RXA08]</v>
      </c>
      <c r="L90" s="37" t="s">
        <v>123</v>
      </c>
    </row>
    <row r="91" customFormat="false" ht="14.4" hidden="false" customHeight="false" outlineLevel="0" collapsed="false">
      <c r="B91" s="62" t="s">
        <v>45</v>
      </c>
      <c r="C91" s="62" t="s">
        <v>46</v>
      </c>
      <c r="D91" s="62"/>
      <c r="E91" s="62"/>
      <c r="F91" s="62" t="str">
        <f aca="false">LEFT(F89,3)&amp;TEXT(RIGHT(F89,2)+1,"#00")</f>
        <v>RXB09</v>
      </c>
      <c r="G91" s="34" t="n">
        <v>38</v>
      </c>
      <c r="H91" s="35" t="n">
        <v>1</v>
      </c>
      <c r="I91" s="35" t="s">
        <v>27</v>
      </c>
      <c r="J91" s="36" t="n">
        <f aca="false">J89+1</f>
        <v>21</v>
      </c>
      <c r="K91" s="86" t="str">
        <f aca="true">"["&amp;INDIRECT(ADDRESS(ROW()+24+1,2))&amp;"/"&amp;INDIRECT(ADDRESS(ROW()+24+1,3))&amp;"/"&amp;INDIRECT(ADDRESS(ROW()+24+1,4))&amp;"/"&amp;INDIRECT(ADDRESS(ROW()+24+1,6))&amp;"]"</f>
        <v>[canche/BNL712/50/TXA09]</v>
      </c>
      <c r="L91" s="37" t="s">
        <v>123</v>
      </c>
    </row>
    <row r="92" customFormat="false" ht="14.4" hidden="false" customHeight="false" outlineLevel="0" collapsed="false">
      <c r="B92" s="62" t="s">
        <v>45</v>
      </c>
      <c r="C92" s="62" t="s">
        <v>46</v>
      </c>
      <c r="D92" s="62"/>
      <c r="E92" s="62"/>
      <c r="F92" s="62" t="str">
        <f aca="false">LEFT(F90,3)&amp;TEXT(RIGHT(F90,2)+1,"#00")</f>
        <v>TXB09</v>
      </c>
      <c r="G92" s="34" t="n">
        <v>38</v>
      </c>
      <c r="H92" s="35" t="n">
        <v>1</v>
      </c>
      <c r="I92" s="35" t="s">
        <v>27</v>
      </c>
      <c r="J92" s="36" t="n">
        <f aca="false">J90+1</f>
        <v>21</v>
      </c>
      <c r="K92" s="86" t="str">
        <f aca="true">"["&amp;INDIRECT(ADDRESS(ROW()+24-1,2))&amp;"/"&amp;INDIRECT(ADDRESS(ROW()+24-1,3))&amp;"/"&amp;INDIRECT(ADDRESS(ROW()+24-1,4))&amp;"/"&amp;INDIRECT(ADDRESS(ROW()+24-1,6))&amp;"]"</f>
        <v>[canche/BNL712/50/RXA09]</v>
      </c>
      <c r="L92" s="37" t="s">
        <v>123</v>
      </c>
    </row>
    <row r="93" customFormat="false" ht="14.4" hidden="false" customHeight="false" outlineLevel="0" collapsed="false">
      <c r="B93" s="62" t="s">
        <v>45</v>
      </c>
      <c r="C93" s="62" t="s">
        <v>46</v>
      </c>
      <c r="D93" s="62"/>
      <c r="E93" s="62"/>
      <c r="F93" s="62" t="str">
        <f aca="false">LEFT(F91,3)&amp;TEXT(RIGHT(F91,2)+1,"#00")</f>
        <v>RXB10</v>
      </c>
      <c r="G93" s="34" t="n">
        <v>38</v>
      </c>
      <c r="H93" s="35" t="n">
        <v>1</v>
      </c>
      <c r="I93" s="35" t="s">
        <v>27</v>
      </c>
      <c r="J93" s="36" t="n">
        <f aca="false">J91+1</f>
        <v>22</v>
      </c>
      <c r="K93" s="87" t="str">
        <f aca="true">"["&amp;INDIRECT(ADDRESS(ROW()+24+1,2))&amp;"/"&amp;INDIRECT(ADDRESS(ROW()+24+1,3))&amp;"/"&amp;INDIRECT(ADDRESS(ROW()+24+1,4))&amp;"/"&amp;INDIRECT(ADDRESS(ROW()+24+1,6))&amp;"]"</f>
        <v>[canche/BNL712/50/TXA10]</v>
      </c>
      <c r="L93" s="37" t="s">
        <v>123</v>
      </c>
    </row>
    <row r="94" customFormat="false" ht="14.4" hidden="false" customHeight="false" outlineLevel="0" collapsed="false">
      <c r="B94" s="62" t="s">
        <v>45</v>
      </c>
      <c r="C94" s="62" t="s">
        <v>46</v>
      </c>
      <c r="D94" s="62"/>
      <c r="E94" s="62"/>
      <c r="F94" s="62" t="str">
        <f aca="false">LEFT(F92,3)&amp;TEXT(RIGHT(F92,2)+1,"#00")</f>
        <v>TXB10</v>
      </c>
      <c r="G94" s="34" t="n">
        <v>38</v>
      </c>
      <c r="H94" s="35" t="n">
        <v>1</v>
      </c>
      <c r="I94" s="35" t="s">
        <v>27</v>
      </c>
      <c r="J94" s="36" t="n">
        <f aca="false">J92+1</f>
        <v>22</v>
      </c>
      <c r="K94" s="87" t="str">
        <f aca="true">"["&amp;INDIRECT(ADDRESS(ROW()+24-1,2))&amp;"/"&amp;INDIRECT(ADDRESS(ROW()+24-1,3))&amp;"/"&amp;INDIRECT(ADDRESS(ROW()+24-1,4))&amp;"/"&amp;INDIRECT(ADDRESS(ROW()+24-1,6))&amp;"]"</f>
        <v>[canche/BNL712/50/RXA10]</v>
      </c>
      <c r="L94" s="37" t="s">
        <v>123</v>
      </c>
    </row>
    <row r="95" customFormat="false" ht="14.4" hidden="false" customHeight="false" outlineLevel="0" collapsed="false">
      <c r="B95" s="62" t="s">
        <v>45</v>
      </c>
      <c r="C95" s="62" t="s">
        <v>46</v>
      </c>
      <c r="D95" s="62"/>
      <c r="E95" s="62"/>
      <c r="F95" s="62" t="str">
        <f aca="false">LEFT(F93,3)&amp;TEXT(RIGHT(F93,2)+1,"#00")</f>
        <v>RXB11</v>
      </c>
      <c r="G95" s="34" t="n">
        <v>38</v>
      </c>
      <c r="H95" s="35" t="n">
        <v>1</v>
      </c>
      <c r="I95" s="35" t="s">
        <v>27</v>
      </c>
      <c r="J95" s="36" t="n">
        <f aca="false">J93+1</f>
        <v>23</v>
      </c>
      <c r="K95" s="88" t="str">
        <f aca="true">"["&amp;INDIRECT(ADDRESS(ROW()+24+1,2))&amp;"/"&amp;INDIRECT(ADDRESS(ROW()+24+1,3))&amp;"/"&amp;INDIRECT(ADDRESS(ROW()+24+1,4))&amp;"/"&amp;INDIRECT(ADDRESS(ROW()+24+1,6))&amp;"]"</f>
        <v>[canche/BNL712/50/TXA11]</v>
      </c>
      <c r="L95" s="44" t="s">
        <v>123</v>
      </c>
    </row>
    <row r="96" customFormat="false" ht="14.4" hidden="false" customHeight="false" outlineLevel="0" collapsed="false">
      <c r="B96" s="62" t="s">
        <v>45</v>
      </c>
      <c r="C96" s="62" t="s">
        <v>46</v>
      </c>
      <c r="D96" s="62"/>
      <c r="E96" s="62"/>
      <c r="F96" s="62" t="str">
        <f aca="false">LEFT(F94,3)&amp;TEXT(RIGHT(F94,2)+1,"#00")</f>
        <v>TXB11</v>
      </c>
      <c r="G96" s="34" t="n">
        <v>38</v>
      </c>
      <c r="H96" s="35" t="n">
        <v>1</v>
      </c>
      <c r="I96" s="35" t="s">
        <v>27</v>
      </c>
      <c r="J96" s="36" t="n">
        <f aca="false">J94+1</f>
        <v>23</v>
      </c>
      <c r="K96" s="88" t="str">
        <f aca="true">"["&amp;INDIRECT(ADDRESS(ROW()+24-1,2))&amp;"/"&amp;INDIRECT(ADDRESS(ROW()+24-1,3))&amp;"/"&amp;INDIRECT(ADDRESS(ROW()+24-1,4))&amp;"/"&amp;INDIRECT(ADDRESS(ROW()+24-1,6))&amp;"]"</f>
        <v>[canche/BNL712/50/RXA11]</v>
      </c>
      <c r="L96" s="44" t="s">
        <v>123</v>
      </c>
    </row>
    <row r="97" customFormat="false" ht="14.4" hidden="false" customHeight="false" outlineLevel="0" collapsed="false">
      <c r="B97" s="62" t="s">
        <v>45</v>
      </c>
      <c r="C97" s="62" t="s">
        <v>46</v>
      </c>
      <c r="D97" s="62"/>
      <c r="E97" s="62"/>
      <c r="F97" s="62" t="str">
        <f aca="false">LEFT(F95,3)&amp;TEXT(RIGHT(F95,2)+1,"#00")</f>
        <v>RXB12</v>
      </c>
      <c r="G97" s="34" t="n">
        <v>38</v>
      </c>
      <c r="H97" s="35" t="n">
        <v>1</v>
      </c>
      <c r="I97" s="35" t="s">
        <v>27</v>
      </c>
      <c r="J97" s="36" t="n">
        <f aca="false">J95+1</f>
        <v>24</v>
      </c>
      <c r="K97" s="85" t="str">
        <f aca="true">"["&amp;INDIRECT(ADDRESS(ROW()+24+1,2))&amp;"/"&amp;INDIRECT(ADDRESS(ROW()+24+1,3))&amp;"/"&amp;INDIRECT(ADDRESS(ROW()+24+1,4))&amp;"/"&amp;INDIRECT(ADDRESS(ROW()+24+1,6))&amp;"]"</f>
        <v>[canche/BNL712/50/TXA12]</v>
      </c>
      <c r="L97" s="44" t="s">
        <v>123</v>
      </c>
    </row>
    <row r="98" customFormat="false" ht="14.7" hidden="false" customHeight="false" outlineLevel="0" collapsed="false">
      <c r="B98" s="64" t="s">
        <v>45</v>
      </c>
      <c r="C98" s="64" t="s">
        <v>46</v>
      </c>
      <c r="D98" s="64"/>
      <c r="E98" s="64"/>
      <c r="F98" s="64" t="str">
        <f aca="false">LEFT(F96,3)&amp;TEXT(RIGHT(F96,2)+1,"#00")</f>
        <v>TXB12</v>
      </c>
      <c r="G98" s="47" t="n">
        <v>38</v>
      </c>
      <c r="H98" s="48" t="n">
        <v>1</v>
      </c>
      <c r="I98" s="48" t="s">
        <v>27</v>
      </c>
      <c r="J98" s="49" t="n">
        <f aca="false">J96+1</f>
        <v>24</v>
      </c>
      <c r="K98" s="85" t="str">
        <f aca="true">"["&amp;INDIRECT(ADDRESS(ROW()+24-1,2))&amp;"/"&amp;INDIRECT(ADDRESS(ROW()+24-1,3))&amp;"/"&amp;INDIRECT(ADDRESS(ROW()+24-1,4))&amp;"/"&amp;INDIRECT(ADDRESS(ROW()+24-1,6))&amp;"]"</f>
        <v>[canche/BNL712/50/RXA12]</v>
      </c>
      <c r="L98" s="58" t="s">
        <v>123</v>
      </c>
    </row>
    <row r="99" customFormat="false" ht="14.7" hidden="false" customHeight="false" outlineLevel="0" collapsed="false">
      <c r="B99" s="71" t="s">
        <v>100</v>
      </c>
      <c r="C99" s="71" t="s">
        <v>46</v>
      </c>
      <c r="D99" s="71" t="n">
        <v>50</v>
      </c>
      <c r="E99" s="71"/>
      <c r="F99" s="71" t="s">
        <v>26</v>
      </c>
      <c r="G99" s="29" t="n">
        <v>38</v>
      </c>
      <c r="H99" s="30" t="n">
        <v>2</v>
      </c>
      <c r="I99" s="30" t="s">
        <v>99</v>
      </c>
      <c r="J99" s="31" t="n">
        <v>1</v>
      </c>
      <c r="K99" s="91" t="str">
        <f aca="true">"["&amp;INDIRECT(ADDRESS(ROW()-24+1,2))&amp;"/"&amp;INDIRECT(ADDRESS(ROW()-24+1,3))&amp;"/"&amp;INDIRECT(ADDRESS(ROW()-24+1,4))&amp;"/"&amp;INDIRECT(ADDRESS(ROW()-24+1,6))&amp;"]"</f>
        <v>[agogna/BNL712//TXB01]</v>
      </c>
      <c r="L99" s="74" t="s">
        <v>124</v>
      </c>
    </row>
    <row r="100" customFormat="false" ht="14.4" hidden="false" customHeight="false" outlineLevel="0" collapsed="false">
      <c r="B100" s="73" t="s">
        <v>100</v>
      </c>
      <c r="C100" s="73" t="s">
        <v>46</v>
      </c>
      <c r="D100" s="73" t="n">
        <v>50</v>
      </c>
      <c r="E100" s="73"/>
      <c r="F100" s="73" t="str">
        <f aca="false">SUBSTITUTE(F99,"RX", "TX")</f>
        <v>TXA01</v>
      </c>
      <c r="G100" s="34" t="n">
        <v>38</v>
      </c>
      <c r="H100" s="35" t="n">
        <v>2</v>
      </c>
      <c r="I100" s="35" t="s">
        <v>99</v>
      </c>
      <c r="J100" s="36" t="n">
        <v>1</v>
      </c>
      <c r="K100" s="84" t="str">
        <f aca="true">"["&amp;INDIRECT(ADDRESS(ROW()-24-1,2))&amp;"/"&amp;INDIRECT(ADDRESS(ROW()-24-1,3))&amp;"/"&amp;INDIRECT(ADDRESS(ROW()-24-1,4))&amp;"/"&amp;INDIRECT(ADDRESS(ROW()-24-1,6))&amp;"]"</f>
        <v>[agogna/BNL712//RXB01]</v>
      </c>
      <c r="L100" s="74" t="s">
        <v>124</v>
      </c>
    </row>
    <row r="101" customFormat="false" ht="14.4" hidden="false" customHeight="false" outlineLevel="0" collapsed="false">
      <c r="B101" s="73" t="s">
        <v>100</v>
      </c>
      <c r="C101" s="73" t="s">
        <v>46</v>
      </c>
      <c r="D101" s="73" t="n">
        <v>50</v>
      </c>
      <c r="E101" s="73"/>
      <c r="F101" s="73" t="str">
        <f aca="false">LEFT(F99,3)&amp;TEXT(RIGHT(F99,2)+1,"#00")</f>
        <v>RXA02</v>
      </c>
      <c r="G101" s="34" t="n">
        <v>38</v>
      </c>
      <c r="H101" s="35" t="n">
        <v>2</v>
      </c>
      <c r="I101" s="35" t="s">
        <v>99</v>
      </c>
      <c r="J101" s="36" t="n">
        <f aca="false">J99+1</f>
        <v>2</v>
      </c>
      <c r="K101" s="85" t="str">
        <f aca="true">"["&amp;INDIRECT(ADDRESS(ROW()-24+1,2))&amp;"/"&amp;INDIRECT(ADDRESS(ROW()-24+1,3))&amp;"/"&amp;INDIRECT(ADDRESS(ROW()-24+1,4))&amp;"/"&amp;INDIRECT(ADDRESS(ROW()-24+1,6))&amp;"]"</f>
        <v>[agogna/BNL712//TXB02]</v>
      </c>
      <c r="L101" s="74" t="s">
        <v>124</v>
      </c>
    </row>
    <row r="102" customFormat="false" ht="14.4" hidden="false" customHeight="false" outlineLevel="0" collapsed="false">
      <c r="B102" s="73" t="s">
        <v>100</v>
      </c>
      <c r="C102" s="73" t="s">
        <v>46</v>
      </c>
      <c r="D102" s="73" t="n">
        <v>50</v>
      </c>
      <c r="E102" s="73"/>
      <c r="F102" s="73" t="str">
        <f aca="false">LEFT(F100,3)&amp;TEXT(RIGHT(F100,2)+1,"#00")</f>
        <v>TXA02</v>
      </c>
      <c r="G102" s="34" t="n">
        <v>38</v>
      </c>
      <c r="H102" s="35" t="n">
        <v>2</v>
      </c>
      <c r="I102" s="35" t="s">
        <v>99</v>
      </c>
      <c r="J102" s="36" t="n">
        <f aca="false">J100+1</f>
        <v>2</v>
      </c>
      <c r="K102" s="85" t="str">
        <f aca="true">"["&amp;INDIRECT(ADDRESS(ROW()-24-1,2))&amp;"/"&amp;INDIRECT(ADDRESS(ROW()-24-1,3))&amp;"/"&amp;INDIRECT(ADDRESS(ROW()-24-1,4))&amp;"/"&amp;INDIRECT(ADDRESS(ROW()-24-1,6))&amp;"]"</f>
        <v>[agogna/BNL712//RXB02]</v>
      </c>
      <c r="L102" s="74" t="s">
        <v>124</v>
      </c>
    </row>
    <row r="103" customFormat="false" ht="14.4" hidden="false" customHeight="false" outlineLevel="0" collapsed="false">
      <c r="B103" s="73" t="s">
        <v>100</v>
      </c>
      <c r="C103" s="73" t="s">
        <v>46</v>
      </c>
      <c r="D103" s="73" t="n">
        <v>50</v>
      </c>
      <c r="E103" s="73"/>
      <c r="F103" s="73" t="str">
        <f aca="false">LEFT(F101,3)&amp;TEXT(RIGHT(F101,2)+1,"#00")</f>
        <v>RXA03</v>
      </c>
      <c r="G103" s="34" t="n">
        <v>38</v>
      </c>
      <c r="H103" s="35" t="n">
        <v>2</v>
      </c>
      <c r="I103" s="35" t="s">
        <v>99</v>
      </c>
      <c r="J103" s="36" t="n">
        <f aca="false">J101+1</f>
        <v>3</v>
      </c>
      <c r="K103" s="86" t="str">
        <f aca="true">"["&amp;INDIRECT(ADDRESS(ROW()-24+1,2))&amp;"/"&amp;INDIRECT(ADDRESS(ROW()-24+1,3))&amp;"/"&amp;INDIRECT(ADDRESS(ROW()-24+1,4))&amp;"/"&amp;INDIRECT(ADDRESS(ROW()-24+1,6))&amp;"]"</f>
        <v>[agogna/BNL712//TXB03]</v>
      </c>
      <c r="L103" s="74" t="s">
        <v>124</v>
      </c>
    </row>
    <row r="104" customFormat="false" ht="14.4" hidden="false" customHeight="false" outlineLevel="0" collapsed="false">
      <c r="B104" s="73" t="s">
        <v>100</v>
      </c>
      <c r="C104" s="73" t="s">
        <v>46</v>
      </c>
      <c r="D104" s="73" t="n">
        <v>50</v>
      </c>
      <c r="E104" s="73"/>
      <c r="F104" s="73" t="str">
        <f aca="false">LEFT(F102,3)&amp;TEXT(RIGHT(F102,2)+1,"#00")</f>
        <v>TXA03</v>
      </c>
      <c r="G104" s="34" t="n">
        <v>38</v>
      </c>
      <c r="H104" s="35" t="n">
        <v>2</v>
      </c>
      <c r="I104" s="35" t="s">
        <v>99</v>
      </c>
      <c r="J104" s="36" t="n">
        <f aca="false">J102+1</f>
        <v>3</v>
      </c>
      <c r="K104" s="86" t="str">
        <f aca="true">"["&amp;INDIRECT(ADDRESS(ROW()-24-1,2))&amp;"/"&amp;INDIRECT(ADDRESS(ROW()-24-1,3))&amp;"/"&amp;INDIRECT(ADDRESS(ROW()-24-1,4))&amp;"/"&amp;INDIRECT(ADDRESS(ROW()-24-1,6))&amp;"]"</f>
        <v>[agogna/BNL712//RXB03]</v>
      </c>
      <c r="L104" s="74" t="s">
        <v>124</v>
      </c>
    </row>
    <row r="105" customFormat="false" ht="14.4" hidden="false" customHeight="false" outlineLevel="0" collapsed="false">
      <c r="B105" s="73" t="s">
        <v>100</v>
      </c>
      <c r="C105" s="73" t="s">
        <v>46</v>
      </c>
      <c r="D105" s="73" t="n">
        <v>50</v>
      </c>
      <c r="E105" s="73"/>
      <c r="F105" s="73" t="str">
        <f aca="false">LEFT(F103,3)&amp;TEXT(RIGHT(F103,2)+1,"#00")</f>
        <v>RXA04</v>
      </c>
      <c r="G105" s="34" t="n">
        <v>38</v>
      </c>
      <c r="H105" s="35" t="n">
        <v>2</v>
      </c>
      <c r="I105" s="35" t="s">
        <v>99</v>
      </c>
      <c r="J105" s="36" t="n">
        <f aca="false">J103+1</f>
        <v>4</v>
      </c>
      <c r="K105" s="87" t="str">
        <f aca="true">"["&amp;INDIRECT(ADDRESS(ROW()-24+1,2))&amp;"/"&amp;INDIRECT(ADDRESS(ROW()-24+1,3))&amp;"/"&amp;INDIRECT(ADDRESS(ROW()-24+1,4))&amp;"/"&amp;INDIRECT(ADDRESS(ROW()-24+1,6))&amp;"]"</f>
        <v>[agogna/BNL712//TXB04]</v>
      </c>
      <c r="L105" s="74" t="s">
        <v>124</v>
      </c>
    </row>
    <row r="106" customFormat="false" ht="14.4" hidden="false" customHeight="false" outlineLevel="0" collapsed="false">
      <c r="B106" s="73" t="s">
        <v>100</v>
      </c>
      <c r="C106" s="73" t="s">
        <v>46</v>
      </c>
      <c r="D106" s="73" t="n">
        <v>50</v>
      </c>
      <c r="E106" s="73"/>
      <c r="F106" s="73" t="str">
        <f aca="false">LEFT(F104,3)&amp;TEXT(RIGHT(F104,2)+1,"#00")</f>
        <v>TXA04</v>
      </c>
      <c r="G106" s="34" t="n">
        <v>38</v>
      </c>
      <c r="H106" s="35" t="n">
        <v>2</v>
      </c>
      <c r="I106" s="35" t="s">
        <v>99</v>
      </c>
      <c r="J106" s="36" t="n">
        <f aca="false">J104+1</f>
        <v>4</v>
      </c>
      <c r="K106" s="87" t="str">
        <f aca="true">"["&amp;INDIRECT(ADDRESS(ROW()-24-1,2))&amp;"/"&amp;INDIRECT(ADDRESS(ROW()-24-1,3))&amp;"/"&amp;INDIRECT(ADDRESS(ROW()-24-1,4))&amp;"/"&amp;INDIRECT(ADDRESS(ROW()-24-1,6))&amp;"]"</f>
        <v>[agogna/BNL712//RXB04]</v>
      </c>
      <c r="L106" s="74" t="s">
        <v>124</v>
      </c>
    </row>
    <row r="107" customFormat="false" ht="14.4" hidden="false" customHeight="false" outlineLevel="0" collapsed="false">
      <c r="B107" s="73" t="s">
        <v>100</v>
      </c>
      <c r="C107" s="73" t="s">
        <v>46</v>
      </c>
      <c r="D107" s="73" t="n">
        <v>50</v>
      </c>
      <c r="E107" s="73"/>
      <c r="F107" s="73" t="str">
        <f aca="false">LEFT(F105,3)&amp;TEXT(RIGHT(F105,2)+1,"#00")</f>
        <v>RXA05</v>
      </c>
      <c r="G107" s="34" t="n">
        <v>38</v>
      </c>
      <c r="H107" s="35" t="n">
        <v>2</v>
      </c>
      <c r="I107" s="35" t="s">
        <v>99</v>
      </c>
      <c r="J107" s="36" t="n">
        <f aca="false">J105+1</f>
        <v>5</v>
      </c>
      <c r="K107" s="88" t="str">
        <f aca="true">"["&amp;INDIRECT(ADDRESS(ROW()-24+1,2))&amp;"/"&amp;INDIRECT(ADDRESS(ROW()-24+1,3))&amp;"/"&amp;INDIRECT(ADDRESS(ROW()-24+1,4))&amp;"/"&amp;INDIRECT(ADDRESS(ROW()-24+1,6))&amp;"]"</f>
        <v>[agogna/BNL712//TXB05]</v>
      </c>
      <c r="L107" s="74" t="s">
        <v>124</v>
      </c>
    </row>
    <row r="108" customFormat="false" ht="14.4" hidden="false" customHeight="false" outlineLevel="0" collapsed="false">
      <c r="B108" s="73" t="s">
        <v>100</v>
      </c>
      <c r="C108" s="73" t="s">
        <v>46</v>
      </c>
      <c r="D108" s="73" t="n">
        <v>50</v>
      </c>
      <c r="E108" s="73"/>
      <c r="F108" s="73" t="str">
        <f aca="false">LEFT(F106,3)&amp;TEXT(RIGHT(F106,2)+1,"#00")</f>
        <v>TXA05</v>
      </c>
      <c r="G108" s="34" t="n">
        <v>38</v>
      </c>
      <c r="H108" s="35" t="n">
        <v>2</v>
      </c>
      <c r="I108" s="35" t="s">
        <v>99</v>
      </c>
      <c r="J108" s="36" t="n">
        <f aca="false">J106+1</f>
        <v>5</v>
      </c>
      <c r="K108" s="88" t="str">
        <f aca="true">"["&amp;INDIRECT(ADDRESS(ROW()-24-1,2))&amp;"/"&amp;INDIRECT(ADDRESS(ROW()-24-1,3))&amp;"/"&amp;INDIRECT(ADDRESS(ROW()-24-1,4))&amp;"/"&amp;INDIRECT(ADDRESS(ROW()-24-1,6))&amp;"]"</f>
        <v>[agogna/BNL712//RXB05]</v>
      </c>
      <c r="L108" s="74" t="s">
        <v>124</v>
      </c>
    </row>
    <row r="109" customFormat="false" ht="14.4" hidden="false" customHeight="false" outlineLevel="0" collapsed="false">
      <c r="B109" s="73" t="s">
        <v>100</v>
      </c>
      <c r="C109" s="73" t="s">
        <v>46</v>
      </c>
      <c r="D109" s="73" t="n">
        <v>50</v>
      </c>
      <c r="E109" s="73"/>
      <c r="F109" s="73" t="str">
        <f aca="false">LEFT(F107,3)&amp;TEXT(RIGHT(F107,2)+1,"#00")</f>
        <v>RXA06</v>
      </c>
      <c r="G109" s="34" t="n">
        <v>38</v>
      </c>
      <c r="H109" s="35" t="n">
        <v>2</v>
      </c>
      <c r="I109" s="35" t="s">
        <v>99</v>
      </c>
      <c r="J109" s="36" t="n">
        <f aca="false">J107+1</f>
        <v>6</v>
      </c>
      <c r="K109" s="85" t="str">
        <f aca="true">"["&amp;INDIRECT(ADDRESS(ROW()-24+1,2))&amp;"/"&amp;INDIRECT(ADDRESS(ROW()-24+1,3))&amp;"/"&amp;INDIRECT(ADDRESS(ROW()-24+1,4))&amp;"/"&amp;INDIRECT(ADDRESS(ROW()-24+1,6))&amp;"]"</f>
        <v>[agogna/BNL712//TXB06]</v>
      </c>
      <c r="L109" s="74" t="s">
        <v>124</v>
      </c>
    </row>
    <row r="110" customFormat="false" ht="14.4" hidden="false" customHeight="false" outlineLevel="0" collapsed="false">
      <c r="B110" s="73" t="s">
        <v>100</v>
      </c>
      <c r="C110" s="73" t="s">
        <v>46</v>
      </c>
      <c r="D110" s="73" t="n">
        <v>50</v>
      </c>
      <c r="E110" s="73"/>
      <c r="F110" s="73" t="str">
        <f aca="false">LEFT(F108,3)&amp;TEXT(RIGHT(F108,2)+1,"#00")</f>
        <v>TXA06</v>
      </c>
      <c r="G110" s="34" t="n">
        <v>38</v>
      </c>
      <c r="H110" s="35" t="n">
        <v>2</v>
      </c>
      <c r="I110" s="35" t="s">
        <v>99</v>
      </c>
      <c r="J110" s="36" t="n">
        <f aca="false">J108+1</f>
        <v>6</v>
      </c>
      <c r="K110" s="85" t="str">
        <f aca="true">"["&amp;INDIRECT(ADDRESS(ROW()-24-1,2))&amp;"/"&amp;INDIRECT(ADDRESS(ROW()-24-1,3))&amp;"/"&amp;INDIRECT(ADDRESS(ROW()-24-1,4))&amp;"/"&amp;INDIRECT(ADDRESS(ROW()-24-1,6))&amp;"]"</f>
        <v>[agogna/BNL712//RXB06]</v>
      </c>
      <c r="L110" s="74" t="s">
        <v>124</v>
      </c>
    </row>
    <row r="111" customFormat="false" ht="14.4" hidden="false" customHeight="false" outlineLevel="0" collapsed="false">
      <c r="B111" s="73" t="s">
        <v>100</v>
      </c>
      <c r="C111" s="73" t="s">
        <v>46</v>
      </c>
      <c r="D111" s="73" t="n">
        <v>50</v>
      </c>
      <c r="E111" s="73"/>
      <c r="F111" s="73" t="str">
        <f aca="false">LEFT(F109,3)&amp;TEXT(RIGHT(F109,2)+1,"#00")</f>
        <v>RXA07</v>
      </c>
      <c r="G111" s="34" t="n">
        <v>38</v>
      </c>
      <c r="H111" s="35" t="n">
        <v>2</v>
      </c>
      <c r="I111" s="35" t="s">
        <v>99</v>
      </c>
      <c r="J111" s="36" t="n">
        <f aca="false">J109+1</f>
        <v>7</v>
      </c>
      <c r="K111" s="84" t="str">
        <f aca="true">"["&amp;INDIRECT(ADDRESS(ROW()-24+1,2))&amp;"/"&amp;INDIRECT(ADDRESS(ROW()-24+1,3))&amp;"/"&amp;INDIRECT(ADDRESS(ROW()-24+1,4))&amp;"/"&amp;INDIRECT(ADDRESS(ROW()-24+1,6))&amp;"]"</f>
        <v>[agogna/BNL712//TXB07]</v>
      </c>
      <c r="L111" s="74" t="s">
        <v>124</v>
      </c>
    </row>
    <row r="112" customFormat="false" ht="14.4" hidden="false" customHeight="false" outlineLevel="0" collapsed="false">
      <c r="B112" s="73" t="s">
        <v>100</v>
      </c>
      <c r="C112" s="73" t="s">
        <v>46</v>
      </c>
      <c r="D112" s="73" t="n">
        <v>50</v>
      </c>
      <c r="E112" s="73"/>
      <c r="F112" s="73" t="str">
        <f aca="false">LEFT(F110,3)&amp;TEXT(RIGHT(F110,2)+1,"#00")</f>
        <v>TXA07</v>
      </c>
      <c r="G112" s="34" t="n">
        <v>38</v>
      </c>
      <c r="H112" s="35" t="n">
        <v>2</v>
      </c>
      <c r="I112" s="35" t="s">
        <v>99</v>
      </c>
      <c r="J112" s="36" t="n">
        <f aca="false">J110+1</f>
        <v>7</v>
      </c>
      <c r="K112" s="84" t="str">
        <f aca="true">"["&amp;INDIRECT(ADDRESS(ROW()-24-1,2))&amp;"/"&amp;INDIRECT(ADDRESS(ROW()-24-1,3))&amp;"/"&amp;INDIRECT(ADDRESS(ROW()-24-1,4))&amp;"/"&amp;INDIRECT(ADDRESS(ROW()-24-1,6))&amp;"]"</f>
        <v>[agogna/BNL712//RXB07]</v>
      </c>
      <c r="L112" s="74" t="s">
        <v>124</v>
      </c>
    </row>
    <row r="113" customFormat="false" ht="14.4" hidden="false" customHeight="false" outlineLevel="0" collapsed="false">
      <c r="B113" s="73" t="s">
        <v>100</v>
      </c>
      <c r="C113" s="73" t="s">
        <v>46</v>
      </c>
      <c r="D113" s="73" t="n">
        <v>50</v>
      </c>
      <c r="E113" s="73"/>
      <c r="F113" s="73" t="str">
        <f aca="false">LEFT(F111,3)&amp;TEXT(RIGHT(F111,2)+1,"#00")</f>
        <v>RXA08</v>
      </c>
      <c r="G113" s="34" t="n">
        <v>38</v>
      </c>
      <c r="H113" s="35" t="n">
        <v>2</v>
      </c>
      <c r="I113" s="35" t="s">
        <v>99</v>
      </c>
      <c r="J113" s="36" t="n">
        <f aca="false">J111+1</f>
        <v>8</v>
      </c>
      <c r="K113" s="85" t="str">
        <f aca="true">"["&amp;INDIRECT(ADDRESS(ROW()-24+1,2))&amp;"/"&amp;INDIRECT(ADDRESS(ROW()-24+1,3))&amp;"/"&amp;INDIRECT(ADDRESS(ROW()-24+1,4))&amp;"/"&amp;INDIRECT(ADDRESS(ROW()-24+1,6))&amp;"]"</f>
        <v>[agogna/BNL712//TXB08]</v>
      </c>
      <c r="L113" s="74" t="s">
        <v>124</v>
      </c>
    </row>
    <row r="114" customFormat="false" ht="14.4" hidden="false" customHeight="false" outlineLevel="0" collapsed="false">
      <c r="B114" s="73" t="s">
        <v>100</v>
      </c>
      <c r="C114" s="73" t="s">
        <v>46</v>
      </c>
      <c r="D114" s="73" t="n">
        <v>50</v>
      </c>
      <c r="E114" s="73"/>
      <c r="F114" s="73" t="str">
        <f aca="false">LEFT(F112,3)&amp;TEXT(RIGHT(F112,2)+1,"#00")</f>
        <v>TXA08</v>
      </c>
      <c r="G114" s="34" t="n">
        <v>38</v>
      </c>
      <c r="H114" s="35" t="n">
        <v>2</v>
      </c>
      <c r="I114" s="35" t="s">
        <v>99</v>
      </c>
      <c r="J114" s="36" t="n">
        <f aca="false">J112+1</f>
        <v>8</v>
      </c>
      <c r="K114" s="85" t="str">
        <f aca="true">"["&amp;INDIRECT(ADDRESS(ROW()-24-1,2))&amp;"/"&amp;INDIRECT(ADDRESS(ROW()-24-1,3))&amp;"/"&amp;INDIRECT(ADDRESS(ROW()-24-1,4))&amp;"/"&amp;INDIRECT(ADDRESS(ROW()-24-1,6))&amp;"]"</f>
        <v>[agogna/BNL712//RXB08]</v>
      </c>
      <c r="L114" s="74" t="s">
        <v>124</v>
      </c>
    </row>
    <row r="115" customFormat="false" ht="14.4" hidden="false" customHeight="false" outlineLevel="0" collapsed="false">
      <c r="B115" s="73" t="s">
        <v>100</v>
      </c>
      <c r="C115" s="73" t="s">
        <v>46</v>
      </c>
      <c r="D115" s="73" t="n">
        <v>50</v>
      </c>
      <c r="E115" s="73"/>
      <c r="F115" s="73" t="str">
        <f aca="false">LEFT(F113,3)&amp;TEXT(RIGHT(F113,2)+1,"#00")</f>
        <v>RXA09</v>
      </c>
      <c r="G115" s="34" t="n">
        <v>38</v>
      </c>
      <c r="H115" s="35" t="n">
        <v>2</v>
      </c>
      <c r="I115" s="35" t="s">
        <v>99</v>
      </c>
      <c r="J115" s="36" t="n">
        <f aca="false">J113+1</f>
        <v>9</v>
      </c>
      <c r="K115" s="86" t="str">
        <f aca="true">"["&amp;INDIRECT(ADDRESS(ROW()-24+1,2))&amp;"/"&amp;INDIRECT(ADDRESS(ROW()-24+1,3))&amp;"/"&amp;INDIRECT(ADDRESS(ROW()-24+1,4))&amp;"/"&amp;INDIRECT(ADDRESS(ROW()-24+1,6))&amp;"]"</f>
        <v>[agogna/BNL712//TXB09]</v>
      </c>
      <c r="L115" s="74" t="s">
        <v>124</v>
      </c>
    </row>
    <row r="116" customFormat="false" ht="14.4" hidden="false" customHeight="false" outlineLevel="0" collapsed="false">
      <c r="B116" s="73" t="s">
        <v>100</v>
      </c>
      <c r="C116" s="73" t="s">
        <v>46</v>
      </c>
      <c r="D116" s="73" t="n">
        <v>50</v>
      </c>
      <c r="E116" s="73"/>
      <c r="F116" s="73" t="str">
        <f aca="false">LEFT(F114,3)&amp;TEXT(RIGHT(F114,2)+1,"#00")</f>
        <v>TXA09</v>
      </c>
      <c r="G116" s="34" t="n">
        <v>38</v>
      </c>
      <c r="H116" s="35" t="n">
        <v>2</v>
      </c>
      <c r="I116" s="35" t="s">
        <v>99</v>
      </c>
      <c r="J116" s="36" t="n">
        <f aca="false">J114+1</f>
        <v>9</v>
      </c>
      <c r="K116" s="86" t="str">
        <f aca="true">"["&amp;INDIRECT(ADDRESS(ROW()-24-1,2))&amp;"/"&amp;INDIRECT(ADDRESS(ROW()-24-1,3))&amp;"/"&amp;INDIRECT(ADDRESS(ROW()-24-1,4))&amp;"/"&amp;INDIRECT(ADDRESS(ROW()-24-1,6))&amp;"]"</f>
        <v>[agogna/BNL712//RXB09]</v>
      </c>
      <c r="L116" s="74" t="s">
        <v>124</v>
      </c>
    </row>
    <row r="117" customFormat="false" ht="14.4" hidden="false" customHeight="false" outlineLevel="0" collapsed="false">
      <c r="B117" s="73" t="s">
        <v>100</v>
      </c>
      <c r="C117" s="73" t="s">
        <v>46</v>
      </c>
      <c r="D117" s="73" t="n">
        <v>50</v>
      </c>
      <c r="E117" s="73"/>
      <c r="F117" s="73" t="str">
        <f aca="false">LEFT(F115,3)&amp;TEXT(RIGHT(F115,2)+1,"#00")</f>
        <v>RXA10</v>
      </c>
      <c r="G117" s="34" t="n">
        <v>38</v>
      </c>
      <c r="H117" s="35" t="n">
        <v>2</v>
      </c>
      <c r="I117" s="35" t="s">
        <v>99</v>
      </c>
      <c r="J117" s="36" t="n">
        <f aca="false">J115+1</f>
        <v>10</v>
      </c>
      <c r="K117" s="87" t="str">
        <f aca="true">"["&amp;INDIRECT(ADDRESS(ROW()-24+1,2))&amp;"/"&amp;INDIRECT(ADDRESS(ROW()-24+1,3))&amp;"/"&amp;INDIRECT(ADDRESS(ROW()-24+1,4))&amp;"/"&amp;INDIRECT(ADDRESS(ROW()-24+1,6))&amp;"]"</f>
        <v>[agogna/BNL712//TXB10]</v>
      </c>
      <c r="L117" s="74" t="s">
        <v>124</v>
      </c>
    </row>
    <row r="118" customFormat="false" ht="14.4" hidden="false" customHeight="false" outlineLevel="0" collapsed="false">
      <c r="B118" s="73" t="s">
        <v>100</v>
      </c>
      <c r="C118" s="73" t="s">
        <v>46</v>
      </c>
      <c r="D118" s="73" t="n">
        <v>50</v>
      </c>
      <c r="E118" s="73"/>
      <c r="F118" s="73" t="str">
        <f aca="false">LEFT(F116,3)&amp;TEXT(RIGHT(F116,2)+1,"#00")</f>
        <v>TXA10</v>
      </c>
      <c r="G118" s="34" t="n">
        <v>38</v>
      </c>
      <c r="H118" s="35" t="n">
        <v>2</v>
      </c>
      <c r="I118" s="35" t="s">
        <v>99</v>
      </c>
      <c r="J118" s="36" t="n">
        <f aca="false">J116+1</f>
        <v>10</v>
      </c>
      <c r="K118" s="87" t="str">
        <f aca="true">"["&amp;INDIRECT(ADDRESS(ROW()-24-1,2))&amp;"/"&amp;INDIRECT(ADDRESS(ROW()-24-1,3))&amp;"/"&amp;INDIRECT(ADDRESS(ROW()-24-1,4))&amp;"/"&amp;INDIRECT(ADDRESS(ROW()-24-1,6))&amp;"]"</f>
        <v>[agogna/BNL712//RXB10]</v>
      </c>
      <c r="L118" s="74" t="s">
        <v>124</v>
      </c>
    </row>
    <row r="119" customFormat="false" ht="14.4" hidden="false" customHeight="false" outlineLevel="0" collapsed="false">
      <c r="B119" s="73" t="s">
        <v>100</v>
      </c>
      <c r="C119" s="73" t="s">
        <v>46</v>
      </c>
      <c r="D119" s="73" t="n">
        <v>50</v>
      </c>
      <c r="E119" s="73"/>
      <c r="F119" s="73" t="str">
        <f aca="false">LEFT(F117,3)&amp;TEXT(RIGHT(F117,2)+1,"#00")</f>
        <v>RXA11</v>
      </c>
      <c r="G119" s="34" t="n">
        <v>38</v>
      </c>
      <c r="H119" s="35" t="n">
        <v>2</v>
      </c>
      <c r="I119" s="35" t="s">
        <v>99</v>
      </c>
      <c r="J119" s="36" t="n">
        <f aca="false">J117+1</f>
        <v>11</v>
      </c>
      <c r="K119" s="88" t="str">
        <f aca="true">"["&amp;INDIRECT(ADDRESS(ROW()-24+1,2))&amp;"/"&amp;INDIRECT(ADDRESS(ROW()-24+1,3))&amp;"/"&amp;INDIRECT(ADDRESS(ROW()-24+1,4))&amp;"/"&amp;INDIRECT(ADDRESS(ROW()-24+1,6))&amp;"]"</f>
        <v>[agogna/BNL712//TXB11]</v>
      </c>
      <c r="L119" s="74" t="s">
        <v>124</v>
      </c>
    </row>
    <row r="120" customFormat="false" ht="14.4" hidden="false" customHeight="false" outlineLevel="0" collapsed="false">
      <c r="B120" s="73" t="s">
        <v>100</v>
      </c>
      <c r="C120" s="73" t="s">
        <v>46</v>
      </c>
      <c r="D120" s="73" t="n">
        <v>50</v>
      </c>
      <c r="E120" s="73"/>
      <c r="F120" s="73" t="str">
        <f aca="false">LEFT(F118,3)&amp;TEXT(RIGHT(F118,2)+1,"#00")</f>
        <v>TXA11</v>
      </c>
      <c r="G120" s="34" t="n">
        <v>38</v>
      </c>
      <c r="H120" s="35" t="n">
        <v>2</v>
      </c>
      <c r="I120" s="35" t="s">
        <v>99</v>
      </c>
      <c r="J120" s="36" t="n">
        <f aca="false">J118+1</f>
        <v>11</v>
      </c>
      <c r="K120" s="88" t="str">
        <f aca="true">"["&amp;INDIRECT(ADDRESS(ROW()-24-1,2))&amp;"/"&amp;INDIRECT(ADDRESS(ROW()-24-1,3))&amp;"/"&amp;INDIRECT(ADDRESS(ROW()-24-1,4))&amp;"/"&amp;INDIRECT(ADDRESS(ROW()-24-1,6))&amp;"]"</f>
        <v>[agogna/BNL712//RXB11]</v>
      </c>
      <c r="L120" s="74" t="s">
        <v>124</v>
      </c>
    </row>
    <row r="121" customFormat="false" ht="14.4" hidden="false" customHeight="false" outlineLevel="0" collapsed="false">
      <c r="B121" s="73" t="s">
        <v>100</v>
      </c>
      <c r="C121" s="73" t="s">
        <v>46</v>
      </c>
      <c r="D121" s="73" t="n">
        <v>50</v>
      </c>
      <c r="E121" s="73"/>
      <c r="F121" s="73" t="str">
        <f aca="false">LEFT(F119,3)&amp;TEXT(RIGHT(F119,2)+1,"#00")</f>
        <v>RXA12</v>
      </c>
      <c r="G121" s="34" t="n">
        <v>38</v>
      </c>
      <c r="H121" s="35" t="n">
        <v>2</v>
      </c>
      <c r="I121" s="35" t="s">
        <v>99</v>
      </c>
      <c r="J121" s="36" t="n">
        <f aca="false">J119+1</f>
        <v>12</v>
      </c>
      <c r="K121" s="85" t="str">
        <f aca="true">"["&amp;INDIRECT(ADDRESS(ROW()-24+1,2))&amp;"/"&amp;INDIRECT(ADDRESS(ROW()-24+1,3))&amp;"/"&amp;INDIRECT(ADDRESS(ROW()-24+1,4))&amp;"/"&amp;INDIRECT(ADDRESS(ROW()-24+1,6))&amp;"]"</f>
        <v>[agogna/BNL712//TXB12]</v>
      </c>
      <c r="L121" s="74" t="s">
        <v>124</v>
      </c>
    </row>
    <row r="122" customFormat="false" ht="14.7" hidden="false" customHeight="false" outlineLevel="0" collapsed="false">
      <c r="B122" s="75" t="s">
        <v>100</v>
      </c>
      <c r="C122" s="75" t="s">
        <v>46</v>
      </c>
      <c r="D122" s="75" t="n">
        <v>50</v>
      </c>
      <c r="E122" s="75"/>
      <c r="F122" s="75" t="str">
        <f aca="false">LEFT(F120,3)&amp;TEXT(RIGHT(F120,2)+1,"#00")</f>
        <v>TXA12</v>
      </c>
      <c r="G122" s="34" t="n">
        <v>38</v>
      </c>
      <c r="H122" s="35" t="n">
        <v>2</v>
      </c>
      <c r="I122" s="35" t="s">
        <v>99</v>
      </c>
      <c r="J122" s="36" t="n">
        <f aca="false">J120+1</f>
        <v>12</v>
      </c>
      <c r="K122" s="85" t="str">
        <f aca="true">"["&amp;INDIRECT(ADDRESS(ROW()-24-1,2))&amp;"/"&amp;INDIRECT(ADDRESS(ROW()-24-1,3))&amp;"/"&amp;INDIRECT(ADDRESS(ROW()-24-1,4))&amp;"/"&amp;INDIRECT(ADDRESS(ROW()-24-1,6))&amp;"]"</f>
        <v>[agogna/BNL712//RXB12]</v>
      </c>
      <c r="L122" s="74" t="s">
        <v>124</v>
      </c>
    </row>
    <row r="123" customFormat="false" ht="14.7" hidden="false" customHeight="false" outlineLevel="0" collapsed="false">
      <c r="B123" s="77" t="s">
        <v>100</v>
      </c>
      <c r="C123" s="77" t="s">
        <v>46</v>
      </c>
      <c r="D123" s="77" t="n">
        <v>50</v>
      </c>
      <c r="E123" s="77"/>
      <c r="F123" s="77" t="s">
        <v>42</v>
      </c>
      <c r="G123" s="34" t="n">
        <v>38</v>
      </c>
      <c r="H123" s="35" t="n">
        <v>2</v>
      </c>
      <c r="I123" s="35" t="s">
        <v>99</v>
      </c>
      <c r="J123" s="36" t="n">
        <f aca="false">J121+1</f>
        <v>13</v>
      </c>
      <c r="K123" s="37"/>
      <c r="L123" s="37"/>
    </row>
    <row r="124" customFormat="false" ht="14.4" hidden="false" customHeight="false" outlineLevel="0" collapsed="false">
      <c r="B124" s="78" t="s">
        <v>100</v>
      </c>
      <c r="C124" s="78" t="s">
        <v>46</v>
      </c>
      <c r="D124" s="78" t="n">
        <v>50</v>
      </c>
      <c r="E124" s="78"/>
      <c r="F124" s="78" t="str">
        <f aca="false">SUBSTITUTE(F123,"RX", "TX")</f>
        <v>TXB01</v>
      </c>
      <c r="G124" s="34" t="n">
        <v>38</v>
      </c>
      <c r="H124" s="35" t="n">
        <v>2</v>
      </c>
      <c r="I124" s="35" t="s">
        <v>99</v>
      </c>
      <c r="J124" s="36" t="n">
        <f aca="false">J122+1</f>
        <v>13</v>
      </c>
      <c r="K124" s="37"/>
      <c r="L124" s="37"/>
    </row>
    <row r="125" customFormat="false" ht="14.4" hidden="false" customHeight="false" outlineLevel="0" collapsed="false">
      <c r="B125" s="78" t="s">
        <v>100</v>
      </c>
      <c r="C125" s="78" t="s">
        <v>46</v>
      </c>
      <c r="D125" s="78" t="n">
        <v>50</v>
      </c>
      <c r="E125" s="78"/>
      <c r="F125" s="78" t="str">
        <f aca="false">LEFT(F123,3)&amp;TEXT(RIGHT(F123,2)+1,"#00")</f>
        <v>RXB02</v>
      </c>
      <c r="G125" s="34" t="n">
        <v>38</v>
      </c>
      <c r="H125" s="35" t="n">
        <v>2</v>
      </c>
      <c r="I125" s="35" t="s">
        <v>99</v>
      </c>
      <c r="J125" s="36" t="n">
        <f aca="false">J123+1</f>
        <v>14</v>
      </c>
      <c r="K125" s="37"/>
      <c r="L125" s="37"/>
    </row>
    <row r="126" customFormat="false" ht="14.4" hidden="false" customHeight="false" outlineLevel="0" collapsed="false">
      <c r="B126" s="78" t="s">
        <v>100</v>
      </c>
      <c r="C126" s="78" t="s">
        <v>46</v>
      </c>
      <c r="D126" s="78" t="n">
        <v>50</v>
      </c>
      <c r="E126" s="78"/>
      <c r="F126" s="78" t="str">
        <f aca="false">LEFT(F124,3)&amp;TEXT(RIGHT(F124,2)+1,"#00")</f>
        <v>TXB02</v>
      </c>
      <c r="G126" s="34" t="n">
        <v>38</v>
      </c>
      <c r="H126" s="35" t="n">
        <v>2</v>
      </c>
      <c r="I126" s="35" t="s">
        <v>99</v>
      </c>
      <c r="J126" s="36" t="n">
        <f aca="false">J124+1</f>
        <v>14</v>
      </c>
      <c r="K126" s="37"/>
      <c r="L126" s="37"/>
    </row>
    <row r="127" customFormat="false" ht="14.4" hidden="false" customHeight="false" outlineLevel="0" collapsed="false">
      <c r="B127" s="78" t="s">
        <v>100</v>
      </c>
      <c r="C127" s="78" t="s">
        <v>46</v>
      </c>
      <c r="D127" s="78" t="n">
        <v>50</v>
      </c>
      <c r="E127" s="78"/>
      <c r="F127" s="78" t="str">
        <f aca="false">LEFT(F125,3)&amp;TEXT(RIGHT(F125,2)+1,"#00")</f>
        <v>RXB03</v>
      </c>
      <c r="G127" s="34" t="n">
        <v>38</v>
      </c>
      <c r="H127" s="35" t="n">
        <v>2</v>
      </c>
      <c r="I127" s="35" t="s">
        <v>99</v>
      </c>
      <c r="J127" s="36" t="n">
        <f aca="false">J125+1</f>
        <v>15</v>
      </c>
      <c r="K127" s="38"/>
      <c r="L127" s="38"/>
    </row>
    <row r="128" customFormat="false" ht="14.4" hidden="false" customHeight="false" outlineLevel="0" collapsed="false">
      <c r="B128" s="78" t="s">
        <v>100</v>
      </c>
      <c r="C128" s="78" t="s">
        <v>46</v>
      </c>
      <c r="D128" s="78" t="n">
        <v>50</v>
      </c>
      <c r="E128" s="78"/>
      <c r="F128" s="78" t="str">
        <f aca="false">LEFT(F126,3)&amp;TEXT(RIGHT(F126,2)+1,"#00")</f>
        <v>TXB03</v>
      </c>
      <c r="G128" s="34" t="n">
        <v>38</v>
      </c>
      <c r="H128" s="35" t="n">
        <v>2</v>
      </c>
      <c r="I128" s="35" t="s">
        <v>99</v>
      </c>
      <c r="J128" s="36" t="n">
        <f aca="false">J126+1</f>
        <v>15</v>
      </c>
      <c r="K128" s="38"/>
      <c r="L128" s="38"/>
    </row>
    <row r="129" customFormat="false" ht="14.4" hidden="false" customHeight="false" outlineLevel="0" collapsed="false">
      <c r="B129" s="78" t="s">
        <v>100</v>
      </c>
      <c r="C129" s="78" t="s">
        <v>46</v>
      </c>
      <c r="D129" s="78" t="n">
        <v>50</v>
      </c>
      <c r="E129" s="78"/>
      <c r="F129" s="78" t="str">
        <f aca="false">LEFT(F127,3)&amp;TEXT(RIGHT(F127,2)+1,"#00")</f>
        <v>RXB04</v>
      </c>
      <c r="G129" s="34" t="n">
        <v>38</v>
      </c>
      <c r="H129" s="35" t="n">
        <v>2</v>
      </c>
      <c r="I129" s="35" t="s">
        <v>99</v>
      </c>
      <c r="J129" s="36" t="n">
        <f aca="false">J127+1</f>
        <v>16</v>
      </c>
      <c r="K129" s="38"/>
      <c r="L129" s="38"/>
    </row>
    <row r="130" customFormat="false" ht="14.4" hidden="false" customHeight="false" outlineLevel="0" collapsed="false">
      <c r="B130" s="78" t="s">
        <v>100</v>
      </c>
      <c r="C130" s="78" t="s">
        <v>46</v>
      </c>
      <c r="D130" s="78" t="n">
        <v>50</v>
      </c>
      <c r="E130" s="78"/>
      <c r="F130" s="78" t="str">
        <f aca="false">LEFT(F128,3)&amp;TEXT(RIGHT(F128,2)+1,"#00")</f>
        <v>TXB04</v>
      </c>
      <c r="G130" s="34" t="n">
        <v>38</v>
      </c>
      <c r="H130" s="35" t="n">
        <v>2</v>
      </c>
      <c r="I130" s="35" t="s">
        <v>99</v>
      </c>
      <c r="J130" s="36" t="n">
        <f aca="false">J128+1</f>
        <v>16</v>
      </c>
      <c r="K130" s="38"/>
      <c r="L130" s="38"/>
    </row>
    <row r="131" customFormat="false" ht="14.4" hidden="false" customHeight="false" outlineLevel="0" collapsed="false">
      <c r="B131" s="78" t="s">
        <v>100</v>
      </c>
      <c r="C131" s="78" t="s">
        <v>46</v>
      </c>
      <c r="D131" s="78" t="n">
        <v>50</v>
      </c>
      <c r="E131" s="78"/>
      <c r="F131" s="78" t="str">
        <f aca="false">LEFT(F129,3)&amp;TEXT(RIGHT(F129,2)+1,"#00")</f>
        <v>RXB05</v>
      </c>
      <c r="G131" s="34" t="n">
        <v>38</v>
      </c>
      <c r="H131" s="35" t="n">
        <v>2</v>
      </c>
      <c r="I131" s="35" t="s">
        <v>99</v>
      </c>
      <c r="J131" s="36" t="n">
        <f aca="false">J129+1</f>
        <v>17</v>
      </c>
      <c r="K131" s="38"/>
      <c r="L131" s="38"/>
    </row>
    <row r="132" customFormat="false" ht="14.4" hidden="false" customHeight="false" outlineLevel="0" collapsed="false">
      <c r="B132" s="78" t="s">
        <v>100</v>
      </c>
      <c r="C132" s="78" t="s">
        <v>46</v>
      </c>
      <c r="D132" s="78" t="n">
        <v>50</v>
      </c>
      <c r="E132" s="78"/>
      <c r="F132" s="78" t="str">
        <f aca="false">LEFT(F130,3)&amp;TEXT(RIGHT(F130,2)+1,"#00")</f>
        <v>TXB05</v>
      </c>
      <c r="G132" s="34" t="n">
        <v>38</v>
      </c>
      <c r="H132" s="35" t="n">
        <v>2</v>
      </c>
      <c r="I132" s="35" t="s">
        <v>99</v>
      </c>
      <c r="J132" s="36" t="n">
        <f aca="false">J130+1</f>
        <v>17</v>
      </c>
      <c r="K132" s="38"/>
      <c r="L132" s="38"/>
    </row>
    <row r="133" customFormat="false" ht="14.4" hidden="false" customHeight="false" outlineLevel="0" collapsed="false">
      <c r="B133" s="78" t="s">
        <v>100</v>
      </c>
      <c r="C133" s="78" t="s">
        <v>46</v>
      </c>
      <c r="D133" s="78" t="n">
        <v>50</v>
      </c>
      <c r="E133" s="78"/>
      <c r="F133" s="78" t="str">
        <f aca="false">LEFT(F131,3)&amp;TEXT(RIGHT(F131,2)+1,"#00")</f>
        <v>RXB06</v>
      </c>
      <c r="G133" s="34" t="n">
        <v>38</v>
      </c>
      <c r="H133" s="35" t="n">
        <v>2</v>
      </c>
      <c r="I133" s="35" t="s">
        <v>99</v>
      </c>
      <c r="J133" s="36" t="n">
        <f aca="false">J131+1</f>
        <v>18</v>
      </c>
      <c r="K133" s="38"/>
      <c r="L133" s="38"/>
    </row>
    <row r="134" customFormat="false" ht="14.4" hidden="false" customHeight="false" outlineLevel="0" collapsed="false">
      <c r="B134" s="78" t="s">
        <v>100</v>
      </c>
      <c r="C134" s="78" t="s">
        <v>46</v>
      </c>
      <c r="D134" s="78" t="n">
        <v>50</v>
      </c>
      <c r="E134" s="78"/>
      <c r="F134" s="78" t="str">
        <f aca="false">LEFT(F132,3)&amp;TEXT(RIGHT(F132,2)+1,"#00")</f>
        <v>TXB06</v>
      </c>
      <c r="G134" s="34" t="n">
        <v>38</v>
      </c>
      <c r="H134" s="35" t="n">
        <v>2</v>
      </c>
      <c r="I134" s="35" t="s">
        <v>99</v>
      </c>
      <c r="J134" s="36" t="n">
        <f aca="false">J132+1</f>
        <v>18</v>
      </c>
      <c r="K134" s="38"/>
      <c r="L134" s="38"/>
    </row>
    <row r="135" customFormat="false" ht="14.4" hidden="false" customHeight="false" outlineLevel="0" collapsed="false">
      <c r="B135" s="78" t="s">
        <v>100</v>
      </c>
      <c r="C135" s="78" t="s">
        <v>46</v>
      </c>
      <c r="D135" s="78" t="n">
        <v>50</v>
      </c>
      <c r="E135" s="78"/>
      <c r="F135" s="78" t="str">
        <f aca="false">LEFT(F133,3)&amp;TEXT(RIGHT(F133,2)+1,"#00")</f>
        <v>RXB07</v>
      </c>
      <c r="G135" s="34" t="n">
        <v>38</v>
      </c>
      <c r="H135" s="35" t="n">
        <v>2</v>
      </c>
      <c r="I135" s="35" t="s">
        <v>99</v>
      </c>
      <c r="J135" s="36" t="n">
        <f aca="false">J133+1</f>
        <v>19</v>
      </c>
      <c r="K135" s="38"/>
      <c r="L135" s="38"/>
    </row>
    <row r="136" customFormat="false" ht="14.4" hidden="false" customHeight="false" outlineLevel="0" collapsed="false">
      <c r="B136" s="78" t="s">
        <v>100</v>
      </c>
      <c r="C136" s="78" t="s">
        <v>46</v>
      </c>
      <c r="D136" s="78" t="n">
        <v>50</v>
      </c>
      <c r="E136" s="78"/>
      <c r="F136" s="78" t="str">
        <f aca="false">LEFT(F134,3)&amp;TEXT(RIGHT(F134,2)+1,"#00")</f>
        <v>TXB07</v>
      </c>
      <c r="G136" s="34" t="n">
        <v>38</v>
      </c>
      <c r="H136" s="35" t="n">
        <v>2</v>
      </c>
      <c r="I136" s="35" t="s">
        <v>99</v>
      </c>
      <c r="J136" s="36" t="n">
        <f aca="false">J134+1</f>
        <v>19</v>
      </c>
      <c r="K136" s="38"/>
      <c r="L136" s="38"/>
    </row>
    <row r="137" customFormat="false" ht="14.4" hidden="false" customHeight="false" outlineLevel="0" collapsed="false">
      <c r="B137" s="78" t="s">
        <v>100</v>
      </c>
      <c r="C137" s="78" t="s">
        <v>46</v>
      </c>
      <c r="D137" s="78" t="n">
        <v>50</v>
      </c>
      <c r="E137" s="78"/>
      <c r="F137" s="78" t="str">
        <f aca="false">LEFT(F135,3)&amp;TEXT(RIGHT(F135,2)+1,"#00")</f>
        <v>RXB08</v>
      </c>
      <c r="G137" s="34" t="n">
        <v>38</v>
      </c>
      <c r="H137" s="35" t="n">
        <v>2</v>
      </c>
      <c r="I137" s="35" t="s">
        <v>99</v>
      </c>
      <c r="J137" s="36" t="n">
        <f aca="false">J135+1</f>
        <v>20</v>
      </c>
      <c r="K137" s="38"/>
      <c r="L137" s="38"/>
    </row>
    <row r="138" customFormat="false" ht="14.4" hidden="false" customHeight="false" outlineLevel="0" collapsed="false">
      <c r="B138" s="78" t="s">
        <v>100</v>
      </c>
      <c r="C138" s="78" t="s">
        <v>46</v>
      </c>
      <c r="D138" s="78" t="n">
        <v>50</v>
      </c>
      <c r="E138" s="78"/>
      <c r="F138" s="78" t="str">
        <f aca="false">LEFT(F136,3)&amp;TEXT(RIGHT(F136,2)+1,"#00")</f>
        <v>TXB08</v>
      </c>
      <c r="G138" s="34" t="n">
        <v>38</v>
      </c>
      <c r="H138" s="35" t="n">
        <v>2</v>
      </c>
      <c r="I138" s="35" t="s">
        <v>99</v>
      </c>
      <c r="J138" s="36" t="n">
        <f aca="false">J136+1</f>
        <v>20</v>
      </c>
      <c r="K138" s="38"/>
      <c r="L138" s="38"/>
    </row>
    <row r="139" customFormat="false" ht="14.4" hidden="false" customHeight="false" outlineLevel="0" collapsed="false">
      <c r="B139" s="78" t="s">
        <v>100</v>
      </c>
      <c r="C139" s="78" t="s">
        <v>46</v>
      </c>
      <c r="D139" s="78" t="n">
        <v>50</v>
      </c>
      <c r="E139" s="78"/>
      <c r="F139" s="78" t="str">
        <f aca="false">LEFT(F137,3)&amp;TEXT(RIGHT(F137,2)+1,"#00")</f>
        <v>RXB09</v>
      </c>
      <c r="G139" s="34" t="n">
        <v>38</v>
      </c>
      <c r="H139" s="35" t="n">
        <v>2</v>
      </c>
      <c r="I139" s="35" t="s">
        <v>99</v>
      </c>
      <c r="J139" s="36" t="n">
        <f aca="false">J137+1</f>
        <v>21</v>
      </c>
      <c r="K139" s="38"/>
      <c r="L139" s="38"/>
    </row>
    <row r="140" customFormat="false" ht="14.4" hidden="false" customHeight="false" outlineLevel="0" collapsed="false">
      <c r="B140" s="78" t="s">
        <v>100</v>
      </c>
      <c r="C140" s="78" t="s">
        <v>46</v>
      </c>
      <c r="D140" s="78" t="n">
        <v>50</v>
      </c>
      <c r="E140" s="78"/>
      <c r="F140" s="78" t="str">
        <f aca="false">LEFT(F138,3)&amp;TEXT(RIGHT(F138,2)+1,"#00")</f>
        <v>TXB09</v>
      </c>
      <c r="G140" s="34" t="n">
        <v>38</v>
      </c>
      <c r="H140" s="35" t="n">
        <v>2</v>
      </c>
      <c r="I140" s="35" t="s">
        <v>99</v>
      </c>
      <c r="J140" s="36" t="n">
        <f aca="false">J138+1</f>
        <v>21</v>
      </c>
      <c r="K140" s="38"/>
      <c r="L140" s="38"/>
    </row>
    <row r="141" customFormat="false" ht="14.4" hidden="false" customHeight="false" outlineLevel="0" collapsed="false">
      <c r="B141" s="78" t="s">
        <v>100</v>
      </c>
      <c r="C141" s="78" t="s">
        <v>46</v>
      </c>
      <c r="D141" s="78" t="n">
        <v>50</v>
      </c>
      <c r="E141" s="78"/>
      <c r="F141" s="78" t="str">
        <f aca="false">LEFT(F139,3)&amp;TEXT(RIGHT(F139,2)+1,"#00")</f>
        <v>RXB10</v>
      </c>
      <c r="G141" s="34" t="n">
        <v>38</v>
      </c>
      <c r="H141" s="35" t="n">
        <v>2</v>
      </c>
      <c r="I141" s="35" t="s">
        <v>99</v>
      </c>
      <c r="J141" s="36" t="n">
        <f aca="false">J139+1</f>
        <v>22</v>
      </c>
      <c r="K141" s="38"/>
      <c r="L141" s="38"/>
    </row>
    <row r="142" customFormat="false" ht="14.4" hidden="false" customHeight="false" outlineLevel="0" collapsed="false">
      <c r="B142" s="78" t="s">
        <v>100</v>
      </c>
      <c r="C142" s="78" t="s">
        <v>46</v>
      </c>
      <c r="D142" s="78" t="n">
        <v>50</v>
      </c>
      <c r="E142" s="78"/>
      <c r="F142" s="78" t="str">
        <f aca="false">LEFT(F140,3)&amp;TEXT(RIGHT(F140,2)+1,"#00")</f>
        <v>TXB10</v>
      </c>
      <c r="G142" s="34" t="n">
        <v>38</v>
      </c>
      <c r="H142" s="35" t="n">
        <v>2</v>
      </c>
      <c r="I142" s="35" t="s">
        <v>99</v>
      </c>
      <c r="J142" s="36" t="n">
        <f aca="false">J140+1</f>
        <v>22</v>
      </c>
      <c r="K142" s="38"/>
      <c r="L142" s="38"/>
    </row>
    <row r="143" customFormat="false" ht="14.4" hidden="false" customHeight="false" outlineLevel="0" collapsed="false">
      <c r="B143" s="78" t="s">
        <v>100</v>
      </c>
      <c r="C143" s="78" t="s">
        <v>46</v>
      </c>
      <c r="D143" s="78" t="n">
        <v>50</v>
      </c>
      <c r="E143" s="78"/>
      <c r="F143" s="78" t="str">
        <f aca="false">LEFT(F141,3)&amp;TEXT(RIGHT(F141,2)+1,"#00")</f>
        <v>RXB11</v>
      </c>
      <c r="G143" s="34" t="n">
        <v>38</v>
      </c>
      <c r="H143" s="35" t="n">
        <v>2</v>
      </c>
      <c r="I143" s="35" t="s">
        <v>99</v>
      </c>
      <c r="J143" s="36" t="n">
        <f aca="false">J141+1</f>
        <v>23</v>
      </c>
      <c r="K143" s="37"/>
      <c r="L143" s="37"/>
    </row>
    <row r="144" customFormat="false" ht="14.4" hidden="false" customHeight="false" outlineLevel="0" collapsed="false">
      <c r="B144" s="78" t="s">
        <v>100</v>
      </c>
      <c r="C144" s="78" t="s">
        <v>46</v>
      </c>
      <c r="D144" s="78" t="n">
        <v>50</v>
      </c>
      <c r="E144" s="78"/>
      <c r="F144" s="78" t="str">
        <f aca="false">LEFT(F142,3)&amp;TEXT(RIGHT(F142,2)+1,"#00")</f>
        <v>TXB11</v>
      </c>
      <c r="G144" s="34" t="n">
        <v>38</v>
      </c>
      <c r="H144" s="35" t="n">
        <v>2</v>
      </c>
      <c r="I144" s="35" t="s">
        <v>99</v>
      </c>
      <c r="J144" s="36" t="n">
        <f aca="false">J142+1</f>
        <v>23</v>
      </c>
      <c r="K144" s="37"/>
      <c r="L144" s="37"/>
    </row>
    <row r="145" customFormat="false" ht="14.4" hidden="false" customHeight="false" outlineLevel="0" collapsed="false">
      <c r="B145" s="78" t="s">
        <v>100</v>
      </c>
      <c r="C145" s="78" t="s">
        <v>46</v>
      </c>
      <c r="D145" s="78" t="n">
        <v>50</v>
      </c>
      <c r="E145" s="78"/>
      <c r="F145" s="78" t="str">
        <f aca="false">LEFT(F143,3)&amp;TEXT(RIGHT(F143,2)+1,"#00")</f>
        <v>RXB12</v>
      </c>
      <c r="G145" s="34" t="n">
        <v>38</v>
      </c>
      <c r="H145" s="35" t="n">
        <v>2</v>
      </c>
      <c r="I145" s="35" t="s">
        <v>99</v>
      </c>
      <c r="J145" s="36" t="n">
        <f aca="false">J143+1</f>
        <v>24</v>
      </c>
      <c r="K145" s="37"/>
      <c r="L145" s="37"/>
    </row>
    <row r="146" customFormat="false" ht="14.7" hidden="false" customHeight="false" outlineLevel="0" collapsed="false">
      <c r="B146" s="79" t="s">
        <v>100</v>
      </c>
      <c r="C146" s="79" t="s">
        <v>46</v>
      </c>
      <c r="D146" s="79" t="n">
        <v>50</v>
      </c>
      <c r="E146" s="79"/>
      <c r="F146" s="79" t="str">
        <f aca="false">LEFT(F144,3)&amp;TEXT(RIGHT(F144,2)+1,"#00")</f>
        <v>TXB12</v>
      </c>
      <c r="G146" s="47" t="n">
        <v>38</v>
      </c>
      <c r="H146" s="48" t="n">
        <v>2</v>
      </c>
      <c r="I146" s="48" t="s">
        <v>99</v>
      </c>
      <c r="J146" s="49" t="n">
        <f aca="false">J144+1</f>
        <v>24</v>
      </c>
      <c r="K146" s="76"/>
      <c r="L146" s="76"/>
    </row>
    <row r="147" customFormat="false" ht="14.7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L1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9" activeCellId="0" sqref="P29"/>
    </sheetView>
  </sheetViews>
  <sheetFormatPr defaultColWidth="8.5390625" defaultRowHeight="14.4" zeroHeight="false" outlineLevelRow="0" outlineLevelCol="0"/>
  <cols>
    <col collapsed="false" customWidth="true" hidden="false" outlineLevel="0" max="5" min="2" style="0" width="9.15"/>
    <col collapsed="false" customWidth="true" hidden="false" outlineLevel="0" max="6" min="6" style="0" width="7.68"/>
    <col collapsed="false" customWidth="true" hidden="false" outlineLevel="0" max="7" min="7" style="0" width="6.89"/>
    <col collapsed="false" customWidth="true" hidden="false" outlineLevel="0" max="8" min="8" style="0" width="7.42"/>
    <col collapsed="false" customWidth="true" hidden="false" outlineLevel="0" max="9" min="9" style="0" width="8.73"/>
    <col collapsed="false" customWidth="true" hidden="false" outlineLevel="0" max="10" min="10" style="20" width="9.15"/>
    <col collapsed="false" customWidth="true" hidden="false" outlineLevel="0" max="12" min="11" style="20" width="25.05"/>
  </cols>
  <sheetData>
    <row r="1" customFormat="false" ht="14.7" hidden="false" customHeight="false" outlineLevel="0" collapsed="false"/>
    <row r="2" customFormat="false" ht="15" hidden="false" customHeight="false" outlineLevel="0" collapsed="false">
      <c r="B2" s="21" t="s">
        <v>13</v>
      </c>
      <c r="C2" s="22" t="s">
        <v>14</v>
      </c>
      <c r="D2" s="22" t="s">
        <v>15</v>
      </c>
      <c r="E2" s="22" t="s">
        <v>16</v>
      </c>
      <c r="F2" s="23" t="s">
        <v>17</v>
      </c>
      <c r="G2" s="24" t="s">
        <v>18</v>
      </c>
      <c r="H2" s="25" t="s">
        <v>19</v>
      </c>
      <c r="I2" s="25" t="s">
        <v>20</v>
      </c>
      <c r="J2" s="26" t="s">
        <v>21</v>
      </c>
      <c r="K2" s="27" t="s">
        <v>22</v>
      </c>
      <c r="L2" s="27" t="s">
        <v>22</v>
      </c>
    </row>
    <row r="3" customFormat="false" ht="14.7" hidden="false" customHeight="true" outlineLevel="0" collapsed="false">
      <c r="B3" s="28" t="s">
        <v>24</v>
      </c>
      <c r="C3" s="28" t="s">
        <v>25</v>
      </c>
      <c r="D3" s="28" t="n">
        <v>50</v>
      </c>
      <c r="E3" s="28"/>
      <c r="F3" s="28" t="s">
        <v>26</v>
      </c>
      <c r="G3" s="29" t="n">
        <v>40</v>
      </c>
      <c r="H3" s="30" t="n">
        <v>1</v>
      </c>
      <c r="I3" s="30" t="s">
        <v>27</v>
      </c>
      <c r="J3" s="31" t="n">
        <v>1</v>
      </c>
      <c r="K3" s="32"/>
      <c r="L3" s="32"/>
    </row>
    <row r="4" customFormat="false" ht="14.4" hidden="false" customHeight="false" outlineLevel="0" collapsed="false">
      <c r="B4" s="33" t="s">
        <v>24</v>
      </c>
      <c r="C4" s="33" t="s">
        <v>25</v>
      </c>
      <c r="D4" s="33" t="n">
        <v>50</v>
      </c>
      <c r="E4" s="33"/>
      <c r="F4" s="33" t="str">
        <f aca="false">SUBSTITUTE(F3,"RX", "TX")</f>
        <v>TXA01</v>
      </c>
      <c r="G4" s="34" t="n">
        <v>40</v>
      </c>
      <c r="H4" s="35" t="n">
        <v>1</v>
      </c>
      <c r="I4" s="35" t="s">
        <v>27</v>
      </c>
      <c r="J4" s="36" t="n">
        <v>1</v>
      </c>
      <c r="K4" s="37"/>
      <c r="L4" s="37"/>
    </row>
    <row r="5" customFormat="false" ht="14.4" hidden="false" customHeight="false" outlineLevel="0" collapsed="false">
      <c r="B5" s="33" t="s">
        <v>24</v>
      </c>
      <c r="C5" s="33" t="s">
        <v>25</v>
      </c>
      <c r="D5" s="33" t="n">
        <v>50</v>
      </c>
      <c r="E5" s="33"/>
      <c r="F5" s="33" t="str">
        <f aca="false">LEFT(F3,3)&amp;TEXT(RIGHT(F3,2)+1,"#00")</f>
        <v>RXA02</v>
      </c>
      <c r="G5" s="34" t="n">
        <v>40</v>
      </c>
      <c r="H5" s="35" t="n">
        <v>1</v>
      </c>
      <c r="I5" s="35" t="s">
        <v>27</v>
      </c>
      <c r="J5" s="36" t="n">
        <f aca="false">J3+1</f>
        <v>2</v>
      </c>
      <c r="K5" s="72" t="str">
        <f aca="false">"["&amp;B5&amp;"/"&amp;C5&amp;"/"&amp;D5&amp;"]:"&amp;F6</f>
        <v>[seudre/Prime712/50]:TXA02</v>
      </c>
      <c r="L5" s="38" t="s">
        <v>125</v>
      </c>
    </row>
    <row r="6" customFormat="false" ht="14.4" hidden="false" customHeight="false" outlineLevel="0" collapsed="false">
      <c r="B6" s="33" t="s">
        <v>24</v>
      </c>
      <c r="C6" s="33" t="s">
        <v>25</v>
      </c>
      <c r="D6" s="33" t="n">
        <v>50</v>
      </c>
      <c r="E6" s="33"/>
      <c r="F6" s="33" t="str">
        <f aca="false">LEFT(F4,3)&amp;TEXT(RIGHT(F4,2)+1,"#00")</f>
        <v>TXA02</v>
      </c>
      <c r="G6" s="34" t="n">
        <v>40</v>
      </c>
      <c r="H6" s="35" t="n">
        <v>1</v>
      </c>
      <c r="I6" s="35" t="s">
        <v>27</v>
      </c>
      <c r="J6" s="36" t="n">
        <f aca="false">J4+1</f>
        <v>2</v>
      </c>
      <c r="K6" s="72" t="str">
        <f aca="false">"["&amp;B6&amp;"/"&amp;C6&amp;"/"&amp;D6&amp;"]:"&amp;F5</f>
        <v>[seudre/Prime712/50]:RXA02</v>
      </c>
      <c r="L6" s="38" t="s">
        <v>125</v>
      </c>
    </row>
    <row r="7" customFormat="false" ht="14.4" hidden="false" customHeight="false" outlineLevel="0" collapsed="false">
      <c r="B7" s="33" t="s">
        <v>24</v>
      </c>
      <c r="C7" s="33" t="s">
        <v>25</v>
      </c>
      <c r="D7" s="33" t="n">
        <v>50</v>
      </c>
      <c r="E7" s="33"/>
      <c r="F7" s="33" t="str">
        <f aca="false">LEFT(F5,3)&amp;TEXT(RIGHT(F5,2)+1,"#00")</f>
        <v>RXA03</v>
      </c>
      <c r="G7" s="34" t="n">
        <v>40</v>
      </c>
      <c r="H7" s="35" t="n">
        <v>1</v>
      </c>
      <c r="I7" s="35" t="s">
        <v>27</v>
      </c>
      <c r="J7" s="36" t="n">
        <f aca="false">J5+1</f>
        <v>3</v>
      </c>
      <c r="K7" s="92" t="str">
        <f aca="false">"["&amp;B7&amp;"/"&amp;C7&amp;"/"&amp;D7&amp;"]:"&amp;F8</f>
        <v>[seudre/Prime712/50]:TXA03</v>
      </c>
      <c r="L7" s="38" t="s">
        <v>125</v>
      </c>
    </row>
    <row r="8" customFormat="false" ht="14.4" hidden="false" customHeight="false" outlineLevel="0" collapsed="false">
      <c r="B8" s="33" t="s">
        <v>24</v>
      </c>
      <c r="C8" s="33" t="s">
        <v>25</v>
      </c>
      <c r="D8" s="33" t="n">
        <v>50</v>
      </c>
      <c r="E8" s="33"/>
      <c r="F8" s="33" t="str">
        <f aca="false">LEFT(F6,3)&amp;TEXT(RIGHT(F6,2)+1,"#00")</f>
        <v>TXA03</v>
      </c>
      <c r="G8" s="34" t="n">
        <v>40</v>
      </c>
      <c r="H8" s="35" t="n">
        <v>1</v>
      </c>
      <c r="I8" s="35" t="s">
        <v>27</v>
      </c>
      <c r="J8" s="36" t="n">
        <f aca="false">J6+1</f>
        <v>3</v>
      </c>
      <c r="K8" s="92" t="str">
        <f aca="false">"["&amp;B8&amp;"/"&amp;C8&amp;"/"&amp;D8&amp;"]:"&amp;F7</f>
        <v>[seudre/Prime712/50]:RXA03</v>
      </c>
      <c r="L8" s="38" t="s">
        <v>125</v>
      </c>
    </row>
    <row r="9" customFormat="false" ht="14.4" hidden="false" customHeight="false" outlineLevel="0" collapsed="false">
      <c r="B9" s="33" t="s">
        <v>24</v>
      </c>
      <c r="C9" s="33" t="s">
        <v>25</v>
      </c>
      <c r="D9" s="33" t="n">
        <v>50</v>
      </c>
      <c r="E9" s="33"/>
      <c r="F9" s="33" t="str">
        <f aca="false">LEFT(F7,3)&amp;TEXT(RIGHT(F7,2)+1,"#00")</f>
        <v>RXA04</v>
      </c>
      <c r="G9" s="34" t="n">
        <v>40</v>
      </c>
      <c r="H9" s="35" t="n">
        <v>1</v>
      </c>
      <c r="I9" s="35" t="s">
        <v>27</v>
      </c>
      <c r="J9" s="36" t="n">
        <f aca="false">J7+1</f>
        <v>4</v>
      </c>
      <c r="K9" s="83" t="str">
        <f aca="false">"["&amp;B9&amp;"/"&amp;C9&amp;"/"&amp;D9&amp;"]:"&amp;F10</f>
        <v>[seudre/Prime712/50]:TXA04</v>
      </c>
      <c r="L9" s="38" t="s">
        <v>125</v>
      </c>
    </row>
    <row r="10" customFormat="false" ht="14.4" hidden="false" customHeight="false" outlineLevel="0" collapsed="false">
      <c r="B10" s="33" t="s">
        <v>24</v>
      </c>
      <c r="C10" s="33" t="s">
        <v>25</v>
      </c>
      <c r="D10" s="33" t="n">
        <v>50</v>
      </c>
      <c r="E10" s="33"/>
      <c r="F10" s="33" t="str">
        <f aca="false">LEFT(F8,3)&amp;TEXT(RIGHT(F8,2)+1,"#00")</f>
        <v>TXA04</v>
      </c>
      <c r="G10" s="34" t="n">
        <v>40</v>
      </c>
      <c r="H10" s="35" t="n">
        <v>1</v>
      </c>
      <c r="I10" s="35" t="s">
        <v>27</v>
      </c>
      <c r="J10" s="36" t="n">
        <f aca="false">J8+1</f>
        <v>4</v>
      </c>
      <c r="K10" s="83" t="str">
        <f aca="false">"["&amp;B10&amp;"/"&amp;C10&amp;"/"&amp;D10&amp;"]:"&amp;F9</f>
        <v>[seudre/Prime712/50]:RXA04</v>
      </c>
      <c r="L10" s="38" t="s">
        <v>125</v>
      </c>
    </row>
    <row r="11" customFormat="false" ht="14.4" hidden="false" customHeight="false" outlineLevel="0" collapsed="false">
      <c r="B11" s="33" t="s">
        <v>24</v>
      </c>
      <c r="C11" s="33" t="s">
        <v>25</v>
      </c>
      <c r="D11" s="33" t="n">
        <v>50</v>
      </c>
      <c r="E11" s="33"/>
      <c r="F11" s="33" t="str">
        <f aca="false">LEFT(F9,3)&amp;TEXT(RIGHT(F9,2)+1,"#00")</f>
        <v>RXA05</v>
      </c>
      <c r="G11" s="34" t="n">
        <v>40</v>
      </c>
      <c r="H11" s="35" t="n">
        <v>1</v>
      </c>
      <c r="I11" s="35" t="s">
        <v>27</v>
      </c>
      <c r="J11" s="36" t="n">
        <f aca="false">J9+1</f>
        <v>5</v>
      </c>
      <c r="K11" s="37"/>
      <c r="L11" s="37"/>
    </row>
    <row r="12" customFormat="false" ht="14.4" hidden="false" customHeight="false" outlineLevel="0" collapsed="false">
      <c r="B12" s="33" t="s">
        <v>24</v>
      </c>
      <c r="C12" s="33" t="s">
        <v>25</v>
      </c>
      <c r="D12" s="33" t="n">
        <v>50</v>
      </c>
      <c r="E12" s="33"/>
      <c r="F12" s="33" t="str">
        <f aca="false">LEFT(F10,3)&amp;TEXT(RIGHT(F10,2)+1,"#00")</f>
        <v>TXA05</v>
      </c>
      <c r="G12" s="34" t="n">
        <v>40</v>
      </c>
      <c r="H12" s="35" t="n">
        <v>1</v>
      </c>
      <c r="I12" s="35" t="s">
        <v>27</v>
      </c>
      <c r="J12" s="36" t="n">
        <f aca="false">J10+1</f>
        <v>5</v>
      </c>
      <c r="K12" s="37"/>
      <c r="L12" s="37"/>
    </row>
    <row r="13" customFormat="false" ht="14.4" hidden="false" customHeight="false" outlineLevel="0" collapsed="false">
      <c r="B13" s="33" t="s">
        <v>24</v>
      </c>
      <c r="C13" s="33" t="s">
        <v>25</v>
      </c>
      <c r="D13" s="33" t="n">
        <v>50</v>
      </c>
      <c r="E13" s="33"/>
      <c r="F13" s="33" t="str">
        <f aca="false">LEFT(F11,3)&amp;TEXT(RIGHT(F11,2)+1,"#00")</f>
        <v>RXA06</v>
      </c>
      <c r="G13" s="34" t="n">
        <v>40</v>
      </c>
      <c r="H13" s="35" t="n">
        <v>1</v>
      </c>
      <c r="I13" s="35" t="s">
        <v>27</v>
      </c>
      <c r="J13" s="36" t="n">
        <f aca="false">J11+1</f>
        <v>6</v>
      </c>
      <c r="K13" s="37"/>
      <c r="L13" s="37"/>
    </row>
    <row r="14" customFormat="false" ht="14.4" hidden="false" customHeight="false" outlineLevel="0" collapsed="false">
      <c r="B14" s="33" t="s">
        <v>24</v>
      </c>
      <c r="C14" s="33" t="s">
        <v>25</v>
      </c>
      <c r="D14" s="33" t="n">
        <v>50</v>
      </c>
      <c r="E14" s="33"/>
      <c r="F14" s="33" t="str">
        <f aca="false">LEFT(F12,3)&amp;TEXT(RIGHT(F12,2)+1,"#00")</f>
        <v>TXA06</v>
      </c>
      <c r="G14" s="34" t="n">
        <v>40</v>
      </c>
      <c r="H14" s="35" t="n">
        <v>1</v>
      </c>
      <c r="I14" s="35" t="s">
        <v>27</v>
      </c>
      <c r="J14" s="36" t="n">
        <f aca="false">J12+1</f>
        <v>6</v>
      </c>
      <c r="K14" s="37"/>
      <c r="L14" s="37"/>
    </row>
    <row r="15" customFormat="false" ht="14.4" hidden="false" customHeight="false" outlineLevel="0" collapsed="false">
      <c r="B15" s="33" t="s">
        <v>24</v>
      </c>
      <c r="C15" s="33" t="s">
        <v>25</v>
      </c>
      <c r="D15" s="33" t="n">
        <v>50</v>
      </c>
      <c r="E15" s="33"/>
      <c r="F15" s="33" t="str">
        <f aca="false">LEFT(F13,3)&amp;TEXT(RIGHT(F13,2)+1,"#00")</f>
        <v>RXA07</v>
      </c>
      <c r="G15" s="34" t="n">
        <v>40</v>
      </c>
      <c r="H15" s="35" t="n">
        <v>1</v>
      </c>
      <c r="I15" s="35" t="s">
        <v>27</v>
      </c>
      <c r="J15" s="36" t="n">
        <f aca="false">J13+1</f>
        <v>7</v>
      </c>
      <c r="K15" s="37"/>
      <c r="L15" s="37"/>
    </row>
    <row r="16" customFormat="false" ht="14.4" hidden="false" customHeight="false" outlineLevel="0" collapsed="false">
      <c r="B16" s="33" t="s">
        <v>24</v>
      </c>
      <c r="C16" s="33" t="s">
        <v>25</v>
      </c>
      <c r="D16" s="33" t="n">
        <v>50</v>
      </c>
      <c r="E16" s="33"/>
      <c r="F16" s="33" t="str">
        <f aca="false">LEFT(F14,3)&amp;TEXT(RIGHT(F14,2)+1,"#00")</f>
        <v>TXA07</v>
      </c>
      <c r="G16" s="34" t="n">
        <v>40</v>
      </c>
      <c r="H16" s="35" t="n">
        <v>1</v>
      </c>
      <c r="I16" s="35" t="s">
        <v>27</v>
      </c>
      <c r="J16" s="36" t="n">
        <f aca="false">J14+1</f>
        <v>7</v>
      </c>
      <c r="K16" s="37"/>
      <c r="L16" s="37"/>
    </row>
    <row r="17" customFormat="false" ht="14.4" hidden="false" customHeight="false" outlineLevel="0" collapsed="false">
      <c r="B17" s="33" t="s">
        <v>24</v>
      </c>
      <c r="C17" s="33" t="s">
        <v>25</v>
      </c>
      <c r="D17" s="33" t="n">
        <v>50</v>
      </c>
      <c r="E17" s="33"/>
      <c r="F17" s="33" t="str">
        <f aca="false">LEFT(F15,3)&amp;TEXT(RIGHT(F15,2)+1,"#00")</f>
        <v>RXA08</v>
      </c>
      <c r="G17" s="34" t="n">
        <v>40</v>
      </c>
      <c r="H17" s="35" t="n">
        <v>1</v>
      </c>
      <c r="I17" s="35" t="s">
        <v>27</v>
      </c>
      <c r="J17" s="36" t="n">
        <f aca="false">J15+1</f>
        <v>8</v>
      </c>
      <c r="K17" s="37"/>
      <c r="L17" s="37"/>
    </row>
    <row r="18" customFormat="false" ht="14.4" hidden="false" customHeight="false" outlineLevel="0" collapsed="false">
      <c r="B18" s="33" t="s">
        <v>24</v>
      </c>
      <c r="C18" s="33" t="s">
        <v>25</v>
      </c>
      <c r="D18" s="33" t="n">
        <v>50</v>
      </c>
      <c r="E18" s="33"/>
      <c r="F18" s="33" t="str">
        <f aca="false">LEFT(F16,3)&amp;TEXT(RIGHT(F16,2)+1,"#00")</f>
        <v>TXA08</v>
      </c>
      <c r="G18" s="34" t="n">
        <v>40</v>
      </c>
      <c r="H18" s="35" t="n">
        <v>1</v>
      </c>
      <c r="I18" s="35" t="s">
        <v>27</v>
      </c>
      <c r="J18" s="36" t="n">
        <f aca="false">J16+1</f>
        <v>8</v>
      </c>
      <c r="K18" s="37"/>
      <c r="L18" s="37"/>
    </row>
    <row r="19" customFormat="false" ht="14.4" hidden="false" customHeight="false" outlineLevel="0" collapsed="false">
      <c r="B19" s="33" t="s">
        <v>24</v>
      </c>
      <c r="C19" s="33" t="s">
        <v>25</v>
      </c>
      <c r="D19" s="33" t="n">
        <v>50</v>
      </c>
      <c r="E19" s="33"/>
      <c r="F19" s="33" t="str">
        <f aca="false">LEFT(F17,3)&amp;TEXT(RIGHT(F17,2)+1,"#00")</f>
        <v>RXA09</v>
      </c>
      <c r="G19" s="34" t="n">
        <v>40</v>
      </c>
      <c r="H19" s="35" t="n">
        <v>1</v>
      </c>
      <c r="I19" s="35" t="s">
        <v>27</v>
      </c>
      <c r="J19" s="36" t="n">
        <f aca="false">J17+1</f>
        <v>9</v>
      </c>
      <c r="K19" s="93" t="s">
        <v>126</v>
      </c>
      <c r="L19" s="44" t="s">
        <v>29</v>
      </c>
    </row>
    <row r="20" customFormat="false" ht="14.4" hidden="false" customHeight="false" outlineLevel="0" collapsed="false">
      <c r="B20" s="33" t="s">
        <v>24</v>
      </c>
      <c r="C20" s="33" t="s">
        <v>25</v>
      </c>
      <c r="D20" s="33" t="n">
        <v>50</v>
      </c>
      <c r="E20" s="33"/>
      <c r="F20" s="33" t="str">
        <f aca="false">LEFT(F18,3)&amp;TEXT(RIGHT(F18,2)+1,"#00")</f>
        <v>TXA09</v>
      </c>
      <c r="G20" s="34" t="n">
        <v>40</v>
      </c>
      <c r="H20" s="35" t="n">
        <v>1</v>
      </c>
      <c r="I20" s="35" t="s">
        <v>27</v>
      </c>
      <c r="J20" s="36" t="n">
        <f aca="false">J18+1</f>
        <v>9</v>
      </c>
      <c r="K20" s="93" t="s">
        <v>126</v>
      </c>
      <c r="L20" s="44" t="s">
        <v>29</v>
      </c>
    </row>
    <row r="21" customFormat="false" ht="14.4" hidden="false" customHeight="false" outlineLevel="0" collapsed="false">
      <c r="B21" s="33" t="s">
        <v>24</v>
      </c>
      <c r="C21" s="33" t="s">
        <v>25</v>
      </c>
      <c r="D21" s="33" t="n">
        <v>50</v>
      </c>
      <c r="E21" s="33"/>
      <c r="F21" s="33" t="str">
        <f aca="false">LEFT(F19,3)&amp;TEXT(RIGHT(F19,2)+1,"#00")</f>
        <v>RXA10</v>
      </c>
      <c r="G21" s="34" t="n">
        <v>40</v>
      </c>
      <c r="H21" s="35" t="n">
        <v>1</v>
      </c>
      <c r="I21" s="35" t="s">
        <v>27</v>
      </c>
      <c r="J21" s="36" t="n">
        <f aca="false">J19+1</f>
        <v>10</v>
      </c>
      <c r="K21" s="93" t="s">
        <v>126</v>
      </c>
      <c r="L21" s="44" t="s">
        <v>29</v>
      </c>
    </row>
    <row r="22" customFormat="false" ht="14.4" hidden="false" customHeight="false" outlineLevel="0" collapsed="false">
      <c r="B22" s="33" t="s">
        <v>24</v>
      </c>
      <c r="C22" s="33" t="s">
        <v>25</v>
      </c>
      <c r="D22" s="33" t="n">
        <v>50</v>
      </c>
      <c r="E22" s="33"/>
      <c r="F22" s="33" t="str">
        <f aca="false">LEFT(F20,3)&amp;TEXT(RIGHT(F20,2)+1,"#00")</f>
        <v>TXA10</v>
      </c>
      <c r="G22" s="34" t="n">
        <v>40</v>
      </c>
      <c r="H22" s="35" t="n">
        <v>1</v>
      </c>
      <c r="I22" s="35" t="s">
        <v>27</v>
      </c>
      <c r="J22" s="36" t="n">
        <f aca="false">J20+1</f>
        <v>10</v>
      </c>
      <c r="K22" s="93" t="s">
        <v>126</v>
      </c>
      <c r="L22" s="44" t="s">
        <v>29</v>
      </c>
    </row>
    <row r="23" customFormat="false" ht="14.4" hidden="false" customHeight="false" outlineLevel="0" collapsed="false">
      <c r="B23" s="33" t="s">
        <v>24</v>
      </c>
      <c r="C23" s="33" t="s">
        <v>25</v>
      </c>
      <c r="D23" s="33" t="n">
        <v>50</v>
      </c>
      <c r="E23" s="33"/>
      <c r="F23" s="33" t="str">
        <f aca="false">LEFT(F21,3)&amp;TEXT(RIGHT(F21,2)+1,"#00")</f>
        <v>RXA11</v>
      </c>
      <c r="G23" s="34" t="n">
        <v>40</v>
      </c>
      <c r="H23" s="35" t="n">
        <v>1</v>
      </c>
      <c r="I23" s="35" t="s">
        <v>27</v>
      </c>
      <c r="J23" s="36" t="n">
        <f aca="false">J21+1</f>
        <v>11</v>
      </c>
      <c r="K23" s="93" t="s">
        <v>126</v>
      </c>
      <c r="L23" s="44" t="s">
        <v>29</v>
      </c>
    </row>
    <row r="24" customFormat="false" ht="14.4" hidden="false" customHeight="false" outlineLevel="0" collapsed="false">
      <c r="B24" s="33" t="s">
        <v>24</v>
      </c>
      <c r="C24" s="33" t="s">
        <v>25</v>
      </c>
      <c r="D24" s="33" t="n">
        <v>50</v>
      </c>
      <c r="E24" s="33"/>
      <c r="F24" s="33" t="str">
        <f aca="false">LEFT(F22,3)&amp;TEXT(RIGHT(F22,2)+1,"#00")</f>
        <v>TXA11</v>
      </c>
      <c r="G24" s="34" t="n">
        <v>40</v>
      </c>
      <c r="H24" s="35" t="n">
        <v>1</v>
      </c>
      <c r="I24" s="35" t="s">
        <v>27</v>
      </c>
      <c r="J24" s="36" t="n">
        <f aca="false">J22+1</f>
        <v>11</v>
      </c>
      <c r="K24" s="93" t="s">
        <v>126</v>
      </c>
      <c r="L24" s="44" t="s">
        <v>29</v>
      </c>
    </row>
    <row r="25" customFormat="false" ht="14.4" hidden="false" customHeight="false" outlineLevel="0" collapsed="false">
      <c r="B25" s="33" t="s">
        <v>24</v>
      </c>
      <c r="C25" s="33" t="s">
        <v>25</v>
      </c>
      <c r="D25" s="33" t="n">
        <v>50</v>
      </c>
      <c r="E25" s="33"/>
      <c r="F25" s="33" t="str">
        <f aca="false">LEFT(F23,3)&amp;TEXT(RIGHT(F23,2)+1,"#00")</f>
        <v>RXA12</v>
      </c>
      <c r="G25" s="34" t="n">
        <v>40</v>
      </c>
      <c r="H25" s="35" t="n">
        <v>1</v>
      </c>
      <c r="I25" s="35" t="s">
        <v>27</v>
      </c>
      <c r="J25" s="36" t="n">
        <f aca="false">J23+1</f>
        <v>12</v>
      </c>
      <c r="K25" s="37"/>
      <c r="L25" s="37"/>
    </row>
    <row r="26" customFormat="false" ht="14.7" hidden="false" customHeight="false" outlineLevel="0" collapsed="false">
      <c r="B26" s="41" t="s">
        <v>24</v>
      </c>
      <c r="C26" s="41" t="s">
        <v>25</v>
      </c>
      <c r="D26" s="41" t="n">
        <v>50</v>
      </c>
      <c r="E26" s="41"/>
      <c r="F26" s="41" t="str">
        <f aca="false">LEFT(F24,3)&amp;TEXT(RIGHT(F24,2)+1,"#00")</f>
        <v>TXA12</v>
      </c>
      <c r="G26" s="34" t="n">
        <v>40</v>
      </c>
      <c r="H26" s="35" t="n">
        <v>1</v>
      </c>
      <c r="I26" s="35" t="s">
        <v>27</v>
      </c>
      <c r="J26" s="36" t="n">
        <f aca="false">J24+1</f>
        <v>12</v>
      </c>
      <c r="K26" s="37"/>
      <c r="L26" s="37"/>
    </row>
    <row r="27" customFormat="false" ht="14.7" hidden="false" customHeight="false" outlineLevel="0" collapsed="false">
      <c r="B27" s="42" t="s">
        <v>24</v>
      </c>
      <c r="C27" s="42" t="s">
        <v>25</v>
      </c>
      <c r="D27" s="42" t="n">
        <v>50</v>
      </c>
      <c r="E27" s="42"/>
      <c r="F27" s="42" t="s">
        <v>42</v>
      </c>
      <c r="G27" s="34" t="n">
        <v>40</v>
      </c>
      <c r="H27" s="35" t="n">
        <v>1</v>
      </c>
      <c r="I27" s="35" t="s">
        <v>27</v>
      </c>
      <c r="J27" s="36" t="n">
        <f aca="false">J25+1</f>
        <v>13</v>
      </c>
      <c r="K27" s="37"/>
      <c r="L27" s="37"/>
    </row>
    <row r="28" customFormat="false" ht="14.4" hidden="false" customHeight="false" outlineLevel="0" collapsed="false">
      <c r="B28" s="45" t="s">
        <v>24</v>
      </c>
      <c r="C28" s="45" t="s">
        <v>25</v>
      </c>
      <c r="D28" s="45" t="n">
        <v>50</v>
      </c>
      <c r="E28" s="45"/>
      <c r="F28" s="45" t="str">
        <f aca="false">SUBSTITUTE(F27,"RX", "TX")</f>
        <v>TXB01</v>
      </c>
      <c r="G28" s="34" t="n">
        <v>40</v>
      </c>
      <c r="H28" s="35" t="n">
        <v>1</v>
      </c>
      <c r="I28" s="35" t="s">
        <v>27</v>
      </c>
      <c r="J28" s="36" t="n">
        <f aca="false">J26+1</f>
        <v>13</v>
      </c>
      <c r="K28" s="37"/>
      <c r="L28" s="37"/>
    </row>
    <row r="29" customFormat="false" ht="14.4" hidden="false" customHeight="false" outlineLevel="0" collapsed="false">
      <c r="B29" s="45" t="s">
        <v>24</v>
      </c>
      <c r="C29" s="45" t="s">
        <v>25</v>
      </c>
      <c r="D29" s="45" t="n">
        <v>50</v>
      </c>
      <c r="E29" s="45"/>
      <c r="F29" s="45" t="str">
        <f aca="false">LEFT(F27,3)&amp;TEXT(RIGHT(F27,2)+1,"#00")</f>
        <v>RXB02</v>
      </c>
      <c r="G29" s="34" t="n">
        <v>40</v>
      </c>
      <c r="H29" s="35" t="n">
        <v>1</v>
      </c>
      <c r="I29" s="35" t="s">
        <v>27</v>
      </c>
      <c r="J29" s="36" t="n">
        <f aca="false">J27+1</f>
        <v>14</v>
      </c>
      <c r="K29" s="93" t="s">
        <v>127</v>
      </c>
      <c r="L29" s="44" t="s">
        <v>29</v>
      </c>
    </row>
    <row r="30" customFormat="false" ht="14.4" hidden="false" customHeight="false" outlineLevel="0" collapsed="false">
      <c r="B30" s="45" t="s">
        <v>24</v>
      </c>
      <c r="C30" s="45" t="s">
        <v>25</v>
      </c>
      <c r="D30" s="45" t="n">
        <v>50</v>
      </c>
      <c r="E30" s="45"/>
      <c r="F30" s="45" t="str">
        <f aca="false">LEFT(F28,3)&amp;TEXT(RIGHT(F28,2)+1,"#00")</f>
        <v>TXB02</v>
      </c>
      <c r="G30" s="34" t="n">
        <v>40</v>
      </c>
      <c r="H30" s="35" t="n">
        <v>1</v>
      </c>
      <c r="I30" s="35" t="s">
        <v>27</v>
      </c>
      <c r="J30" s="36" t="n">
        <f aca="false">J28+1</f>
        <v>14</v>
      </c>
      <c r="K30" s="93" t="s">
        <v>127</v>
      </c>
      <c r="L30" s="44" t="s">
        <v>29</v>
      </c>
    </row>
    <row r="31" customFormat="false" ht="14.4" hidden="false" customHeight="false" outlineLevel="0" collapsed="false">
      <c r="B31" s="45" t="s">
        <v>24</v>
      </c>
      <c r="C31" s="45" t="s">
        <v>25</v>
      </c>
      <c r="D31" s="45" t="n">
        <v>50</v>
      </c>
      <c r="E31" s="45"/>
      <c r="F31" s="45" t="str">
        <f aca="false">LEFT(F29,3)&amp;TEXT(RIGHT(F29,2)+1,"#00")</f>
        <v>RXB03</v>
      </c>
      <c r="G31" s="34" t="n">
        <v>40</v>
      </c>
      <c r="H31" s="35" t="n">
        <v>1</v>
      </c>
      <c r="I31" s="35" t="s">
        <v>27</v>
      </c>
      <c r="J31" s="36" t="n">
        <f aca="false">J29+1</f>
        <v>15</v>
      </c>
      <c r="K31" s="93" t="s">
        <v>127</v>
      </c>
      <c r="L31" s="44" t="s">
        <v>29</v>
      </c>
    </row>
    <row r="32" customFormat="false" ht="14.4" hidden="false" customHeight="false" outlineLevel="0" collapsed="false">
      <c r="B32" s="45" t="s">
        <v>24</v>
      </c>
      <c r="C32" s="45" t="s">
        <v>25</v>
      </c>
      <c r="D32" s="45" t="n">
        <v>50</v>
      </c>
      <c r="E32" s="45"/>
      <c r="F32" s="45" t="str">
        <f aca="false">LEFT(F30,3)&amp;TEXT(RIGHT(F30,2)+1,"#00")</f>
        <v>TXB03</v>
      </c>
      <c r="G32" s="34" t="n">
        <v>40</v>
      </c>
      <c r="H32" s="35" t="n">
        <v>1</v>
      </c>
      <c r="I32" s="35" t="s">
        <v>27</v>
      </c>
      <c r="J32" s="36" t="n">
        <f aca="false">J30+1</f>
        <v>15</v>
      </c>
      <c r="K32" s="93" t="s">
        <v>127</v>
      </c>
      <c r="L32" s="44" t="s">
        <v>29</v>
      </c>
    </row>
    <row r="33" customFormat="false" ht="14.4" hidden="false" customHeight="false" outlineLevel="0" collapsed="false">
      <c r="B33" s="45" t="s">
        <v>24</v>
      </c>
      <c r="C33" s="45" t="s">
        <v>25</v>
      </c>
      <c r="D33" s="45" t="n">
        <v>50</v>
      </c>
      <c r="E33" s="45"/>
      <c r="F33" s="45" t="str">
        <f aca="false">LEFT(F31,3)&amp;TEXT(RIGHT(F31,2)+1,"#00")</f>
        <v>RXB04</v>
      </c>
      <c r="G33" s="34" t="n">
        <v>40</v>
      </c>
      <c r="H33" s="35" t="n">
        <v>1</v>
      </c>
      <c r="I33" s="35" t="s">
        <v>27</v>
      </c>
      <c r="J33" s="36" t="n">
        <f aca="false">J31+1</f>
        <v>16</v>
      </c>
      <c r="K33" s="93" t="s">
        <v>127</v>
      </c>
      <c r="L33" s="44" t="s">
        <v>29</v>
      </c>
    </row>
    <row r="34" customFormat="false" ht="14.4" hidden="false" customHeight="false" outlineLevel="0" collapsed="false">
      <c r="B34" s="45" t="s">
        <v>24</v>
      </c>
      <c r="C34" s="45" t="s">
        <v>25</v>
      </c>
      <c r="D34" s="45" t="n">
        <v>50</v>
      </c>
      <c r="E34" s="45"/>
      <c r="F34" s="45" t="str">
        <f aca="false">LEFT(F32,3)&amp;TEXT(RIGHT(F32,2)+1,"#00")</f>
        <v>TXB04</v>
      </c>
      <c r="G34" s="34" t="n">
        <v>40</v>
      </c>
      <c r="H34" s="35" t="n">
        <v>1</v>
      </c>
      <c r="I34" s="35" t="s">
        <v>27</v>
      </c>
      <c r="J34" s="36" t="n">
        <f aca="false">J32+1</f>
        <v>16</v>
      </c>
      <c r="K34" s="93" t="s">
        <v>127</v>
      </c>
      <c r="L34" s="44" t="s">
        <v>29</v>
      </c>
    </row>
    <row r="35" customFormat="false" ht="14.4" hidden="false" customHeight="false" outlineLevel="0" collapsed="false">
      <c r="B35" s="45" t="s">
        <v>24</v>
      </c>
      <c r="C35" s="45" t="s">
        <v>25</v>
      </c>
      <c r="D35" s="45" t="n">
        <v>50</v>
      </c>
      <c r="E35" s="45"/>
      <c r="F35" s="45" t="str">
        <f aca="false">LEFT(F33,3)&amp;TEXT(RIGHT(F33,2)+1,"#00")</f>
        <v>RXB05</v>
      </c>
      <c r="G35" s="34" t="n">
        <v>40</v>
      </c>
      <c r="H35" s="35" t="n">
        <v>1</v>
      </c>
      <c r="I35" s="35" t="s">
        <v>27</v>
      </c>
      <c r="J35" s="36" t="n">
        <f aca="false">J33+1</f>
        <v>17</v>
      </c>
      <c r="K35" s="40" t="s">
        <v>41</v>
      </c>
      <c r="L35" s="38" t="s">
        <v>122</v>
      </c>
    </row>
    <row r="36" customFormat="false" ht="14.4" hidden="false" customHeight="false" outlineLevel="0" collapsed="false">
      <c r="B36" s="45" t="s">
        <v>24</v>
      </c>
      <c r="C36" s="45" t="s">
        <v>25</v>
      </c>
      <c r="D36" s="45" t="n">
        <v>50</v>
      </c>
      <c r="E36" s="45"/>
      <c r="F36" s="45" t="str">
        <f aca="false">LEFT(F34,3)&amp;TEXT(RIGHT(F34,2)+1,"#00")</f>
        <v>TXB05</v>
      </c>
      <c r="G36" s="34" t="n">
        <v>40</v>
      </c>
      <c r="H36" s="35" t="n">
        <v>1</v>
      </c>
      <c r="I36" s="35" t="s">
        <v>27</v>
      </c>
      <c r="J36" s="36" t="n">
        <f aca="false">J34+1</f>
        <v>17</v>
      </c>
      <c r="K36" s="37"/>
      <c r="L36" s="38"/>
    </row>
    <row r="37" customFormat="false" ht="14.4" hidden="false" customHeight="false" outlineLevel="0" collapsed="false">
      <c r="B37" s="45" t="s">
        <v>24</v>
      </c>
      <c r="C37" s="45" t="s">
        <v>25</v>
      </c>
      <c r="D37" s="45" t="n">
        <v>50</v>
      </c>
      <c r="E37" s="45"/>
      <c r="F37" s="45" t="str">
        <f aca="false">LEFT(F35,3)&amp;TEXT(RIGHT(F35,2)+1,"#00")</f>
        <v>RXB06</v>
      </c>
      <c r="G37" s="34" t="n">
        <v>40</v>
      </c>
      <c r="H37" s="35" t="n">
        <v>1</v>
      </c>
      <c r="I37" s="35" t="s">
        <v>27</v>
      </c>
      <c r="J37" s="36" t="n">
        <f aca="false">J35+1</f>
        <v>18</v>
      </c>
      <c r="K37" s="40" t="s">
        <v>40</v>
      </c>
      <c r="L37" s="38" t="s">
        <v>122</v>
      </c>
    </row>
    <row r="38" customFormat="false" ht="14.4" hidden="false" customHeight="false" outlineLevel="0" collapsed="false">
      <c r="B38" s="45" t="s">
        <v>24</v>
      </c>
      <c r="C38" s="45" t="s">
        <v>25</v>
      </c>
      <c r="D38" s="45" t="n">
        <v>50</v>
      </c>
      <c r="E38" s="45"/>
      <c r="F38" s="45" t="str">
        <f aca="false">LEFT(F36,3)&amp;TEXT(RIGHT(F36,2)+1,"#00")</f>
        <v>TXB06</v>
      </c>
      <c r="G38" s="34" t="n">
        <v>40</v>
      </c>
      <c r="H38" s="35" t="n">
        <v>1</v>
      </c>
      <c r="I38" s="35" t="s">
        <v>27</v>
      </c>
      <c r="J38" s="36" t="n">
        <f aca="false">J36+1</f>
        <v>18</v>
      </c>
      <c r="K38" s="37"/>
      <c r="L38" s="38"/>
    </row>
    <row r="39" customFormat="false" ht="14.4" hidden="false" customHeight="false" outlineLevel="0" collapsed="false">
      <c r="B39" s="45" t="s">
        <v>24</v>
      </c>
      <c r="C39" s="45" t="s">
        <v>25</v>
      </c>
      <c r="D39" s="45" t="n">
        <v>50</v>
      </c>
      <c r="E39" s="45"/>
      <c r="F39" s="45" t="str">
        <f aca="false">LEFT(F37,3)&amp;TEXT(RIGHT(F37,2)+1,"#00")</f>
        <v>RXB07</v>
      </c>
      <c r="G39" s="34" t="n">
        <v>40</v>
      </c>
      <c r="H39" s="35" t="n">
        <v>1</v>
      </c>
      <c r="I39" s="35" t="s">
        <v>27</v>
      </c>
      <c r="J39" s="36" t="n">
        <f aca="false">J37+1</f>
        <v>19</v>
      </c>
      <c r="K39" s="40" t="s">
        <v>39</v>
      </c>
      <c r="L39" s="38" t="s">
        <v>122</v>
      </c>
    </row>
    <row r="40" customFormat="false" ht="14.4" hidden="false" customHeight="false" outlineLevel="0" collapsed="false">
      <c r="B40" s="45" t="s">
        <v>24</v>
      </c>
      <c r="C40" s="45" t="s">
        <v>25</v>
      </c>
      <c r="D40" s="45" t="n">
        <v>50</v>
      </c>
      <c r="E40" s="45"/>
      <c r="F40" s="45" t="str">
        <f aca="false">LEFT(F38,3)&amp;TEXT(RIGHT(F38,2)+1,"#00")</f>
        <v>TXB07</v>
      </c>
      <c r="G40" s="34" t="n">
        <v>40</v>
      </c>
      <c r="H40" s="35" t="n">
        <v>1</v>
      </c>
      <c r="I40" s="35" t="s">
        <v>27</v>
      </c>
      <c r="J40" s="36" t="n">
        <f aca="false">J38+1</f>
        <v>19</v>
      </c>
      <c r="K40" s="37"/>
      <c r="L40" s="38"/>
    </row>
    <row r="41" customFormat="false" ht="14.4" hidden="false" customHeight="false" outlineLevel="0" collapsed="false">
      <c r="B41" s="45" t="s">
        <v>24</v>
      </c>
      <c r="C41" s="45" t="s">
        <v>25</v>
      </c>
      <c r="D41" s="45" t="n">
        <v>50</v>
      </c>
      <c r="E41" s="45"/>
      <c r="F41" s="45" t="str">
        <f aca="false">LEFT(F39,3)&amp;TEXT(RIGHT(F39,2)+1,"#00")</f>
        <v>RXB08</v>
      </c>
      <c r="G41" s="34" t="n">
        <v>40</v>
      </c>
      <c r="H41" s="35" t="n">
        <v>1</v>
      </c>
      <c r="I41" s="35" t="s">
        <v>27</v>
      </c>
      <c r="J41" s="36" t="n">
        <f aca="false">J39+1</f>
        <v>20</v>
      </c>
      <c r="K41" s="40" t="s">
        <v>37</v>
      </c>
      <c r="L41" s="38" t="s">
        <v>122</v>
      </c>
    </row>
    <row r="42" customFormat="false" ht="14.4" hidden="false" customHeight="false" outlineLevel="0" collapsed="false">
      <c r="B42" s="45" t="s">
        <v>24</v>
      </c>
      <c r="C42" s="45" t="s">
        <v>25</v>
      </c>
      <c r="D42" s="45" t="n">
        <v>50</v>
      </c>
      <c r="E42" s="45"/>
      <c r="F42" s="45" t="str">
        <f aca="false">LEFT(F40,3)&amp;TEXT(RIGHT(F40,2)+1,"#00")</f>
        <v>TXB08</v>
      </c>
      <c r="G42" s="34" t="n">
        <v>40</v>
      </c>
      <c r="H42" s="35" t="n">
        <v>1</v>
      </c>
      <c r="I42" s="35" t="s">
        <v>27</v>
      </c>
      <c r="J42" s="36" t="n">
        <f aca="false">J40+1</f>
        <v>20</v>
      </c>
      <c r="K42" s="37"/>
      <c r="L42" s="38"/>
    </row>
    <row r="43" customFormat="false" ht="14.4" hidden="false" customHeight="false" outlineLevel="0" collapsed="false">
      <c r="B43" s="45" t="s">
        <v>24</v>
      </c>
      <c r="C43" s="45" t="s">
        <v>25</v>
      </c>
      <c r="D43" s="45" t="n">
        <v>50</v>
      </c>
      <c r="E43" s="45"/>
      <c r="F43" s="45" t="str">
        <f aca="false">LEFT(F41,3)&amp;TEXT(RIGHT(F41,2)+1,"#00")</f>
        <v>RXB09</v>
      </c>
      <c r="G43" s="34" t="n">
        <v>40</v>
      </c>
      <c r="H43" s="35" t="n">
        <v>1</v>
      </c>
      <c r="I43" s="35" t="s">
        <v>27</v>
      </c>
      <c r="J43" s="36" t="n">
        <f aca="false">J41+1</f>
        <v>21</v>
      </c>
      <c r="K43" s="40" t="s">
        <v>44</v>
      </c>
      <c r="L43" s="38" t="s">
        <v>122</v>
      </c>
    </row>
    <row r="44" customFormat="false" ht="14.4" hidden="false" customHeight="false" outlineLevel="0" collapsed="false">
      <c r="B44" s="45" t="s">
        <v>24</v>
      </c>
      <c r="C44" s="45" t="s">
        <v>25</v>
      </c>
      <c r="D44" s="45" t="n">
        <v>50</v>
      </c>
      <c r="E44" s="45"/>
      <c r="F44" s="45" t="str">
        <f aca="false">LEFT(F42,3)&amp;TEXT(RIGHT(F42,2)+1,"#00")</f>
        <v>TXB09</v>
      </c>
      <c r="G44" s="34" t="n">
        <v>40</v>
      </c>
      <c r="H44" s="35" t="n">
        <v>1</v>
      </c>
      <c r="I44" s="35" t="s">
        <v>27</v>
      </c>
      <c r="J44" s="36" t="n">
        <f aca="false">J42+1</f>
        <v>21</v>
      </c>
      <c r="K44" s="37"/>
      <c r="L44" s="38"/>
    </row>
    <row r="45" customFormat="false" ht="14.4" hidden="false" customHeight="false" outlineLevel="0" collapsed="false">
      <c r="B45" s="45" t="s">
        <v>24</v>
      </c>
      <c r="C45" s="45" t="s">
        <v>25</v>
      </c>
      <c r="D45" s="45" t="n">
        <v>50</v>
      </c>
      <c r="E45" s="45"/>
      <c r="F45" s="45" t="str">
        <f aca="false">LEFT(F43,3)&amp;TEXT(RIGHT(F43,2)+1,"#00")</f>
        <v>RXB10</v>
      </c>
      <c r="G45" s="34" t="n">
        <v>40</v>
      </c>
      <c r="H45" s="35" t="n">
        <v>1</v>
      </c>
      <c r="I45" s="35" t="s">
        <v>27</v>
      </c>
      <c r="J45" s="36" t="n">
        <f aca="false">J43+1</f>
        <v>22</v>
      </c>
      <c r="K45" s="40" t="s">
        <v>43</v>
      </c>
      <c r="L45" s="38" t="s">
        <v>122</v>
      </c>
    </row>
    <row r="46" customFormat="false" ht="14.4" hidden="false" customHeight="false" outlineLevel="0" collapsed="false">
      <c r="B46" s="45" t="s">
        <v>24</v>
      </c>
      <c r="C46" s="45" t="s">
        <v>25</v>
      </c>
      <c r="D46" s="45" t="n">
        <v>50</v>
      </c>
      <c r="E46" s="45"/>
      <c r="F46" s="45" t="str">
        <f aca="false">LEFT(F44,3)&amp;TEXT(RIGHT(F44,2)+1,"#00")</f>
        <v>TXB10</v>
      </c>
      <c r="G46" s="34" t="n">
        <v>40</v>
      </c>
      <c r="H46" s="35" t="n">
        <v>1</v>
      </c>
      <c r="I46" s="35" t="s">
        <v>27</v>
      </c>
      <c r="J46" s="36" t="n">
        <f aca="false">J44+1</f>
        <v>22</v>
      </c>
      <c r="K46" s="37"/>
      <c r="L46" s="38"/>
    </row>
    <row r="47" customFormat="false" ht="14.4" hidden="false" customHeight="false" outlineLevel="0" collapsed="false">
      <c r="B47" s="45" t="s">
        <v>24</v>
      </c>
      <c r="C47" s="45" t="s">
        <v>25</v>
      </c>
      <c r="D47" s="45" t="n">
        <v>50</v>
      </c>
      <c r="E47" s="45"/>
      <c r="F47" s="45" t="str">
        <f aca="false">LEFT(F45,3)&amp;TEXT(RIGHT(F45,2)+1,"#00")</f>
        <v>RXB11</v>
      </c>
      <c r="G47" s="34" t="n">
        <v>40</v>
      </c>
      <c r="H47" s="35" t="n">
        <v>1</v>
      </c>
      <c r="I47" s="35" t="s">
        <v>27</v>
      </c>
      <c r="J47" s="36" t="n">
        <f aca="false">J45+1</f>
        <v>23</v>
      </c>
      <c r="K47" s="37"/>
      <c r="L47" s="38"/>
    </row>
    <row r="48" customFormat="false" ht="14.4" hidden="false" customHeight="false" outlineLevel="0" collapsed="false">
      <c r="B48" s="45" t="s">
        <v>24</v>
      </c>
      <c r="C48" s="45" t="s">
        <v>25</v>
      </c>
      <c r="D48" s="45" t="n">
        <v>50</v>
      </c>
      <c r="E48" s="45"/>
      <c r="F48" s="45" t="str">
        <f aca="false">LEFT(F46,3)&amp;TEXT(RIGHT(F46,2)+1,"#00")</f>
        <v>TXB11</v>
      </c>
      <c r="G48" s="34" t="n">
        <v>40</v>
      </c>
      <c r="H48" s="35" t="n">
        <v>1</v>
      </c>
      <c r="I48" s="35" t="s">
        <v>27</v>
      </c>
      <c r="J48" s="36" t="n">
        <f aca="false">J46+1</f>
        <v>23</v>
      </c>
      <c r="K48" s="37"/>
      <c r="L48" s="38"/>
    </row>
    <row r="49" customFormat="false" ht="14.4" hidden="false" customHeight="false" outlineLevel="0" collapsed="false">
      <c r="B49" s="45" t="s">
        <v>24</v>
      </c>
      <c r="C49" s="45" t="s">
        <v>25</v>
      </c>
      <c r="D49" s="45" t="n">
        <v>50</v>
      </c>
      <c r="E49" s="45"/>
      <c r="F49" s="45" t="str">
        <f aca="false">LEFT(F47,3)&amp;TEXT(RIGHT(F47,2)+1,"#00")</f>
        <v>RXB12</v>
      </c>
      <c r="G49" s="34" t="n">
        <v>40</v>
      </c>
      <c r="H49" s="35" t="n">
        <v>1</v>
      </c>
      <c r="I49" s="35" t="s">
        <v>27</v>
      </c>
      <c r="J49" s="36" t="n">
        <f aca="false">J47+1</f>
        <v>24</v>
      </c>
      <c r="K49" s="81" t="s">
        <v>105</v>
      </c>
      <c r="L49" s="38" t="s">
        <v>121</v>
      </c>
    </row>
    <row r="50" customFormat="false" ht="14.7" hidden="false" customHeight="false" outlineLevel="0" collapsed="false">
      <c r="B50" s="46" t="s">
        <v>24</v>
      </c>
      <c r="C50" s="46" t="s">
        <v>25</v>
      </c>
      <c r="D50" s="46" t="n">
        <v>50</v>
      </c>
      <c r="E50" s="46"/>
      <c r="F50" s="46" t="str">
        <f aca="false">LEFT(F48,3)&amp;TEXT(RIGHT(F48,2)+1,"#00")</f>
        <v>TXB12</v>
      </c>
      <c r="G50" s="47" t="n">
        <v>40</v>
      </c>
      <c r="H50" s="48" t="n">
        <v>1</v>
      </c>
      <c r="I50" s="48" t="s">
        <v>27</v>
      </c>
      <c r="J50" s="49" t="n">
        <f aca="false">J48+1</f>
        <v>24</v>
      </c>
      <c r="K50" s="81" t="s">
        <v>106</v>
      </c>
      <c r="L50" s="38" t="s">
        <v>121</v>
      </c>
    </row>
    <row r="51" customFormat="false" ht="14.7" hidden="false" customHeight="false" outlineLevel="0" collapsed="false">
      <c r="B51" s="51" t="s">
        <v>45</v>
      </c>
      <c r="C51" s="51" t="s">
        <v>46</v>
      </c>
      <c r="D51" s="51"/>
      <c r="E51" s="51"/>
      <c r="F51" s="51" t="s">
        <v>26</v>
      </c>
      <c r="G51" s="29" t="n">
        <v>38</v>
      </c>
      <c r="H51" s="30" t="n">
        <v>1</v>
      </c>
      <c r="I51" s="30" t="s">
        <v>27</v>
      </c>
      <c r="J51" s="31" t="n">
        <v>1</v>
      </c>
      <c r="K51" s="37"/>
      <c r="L51" s="38"/>
    </row>
    <row r="52" customFormat="false" ht="14.4" hidden="false" customHeight="false" outlineLevel="0" collapsed="false">
      <c r="B52" s="53" t="s">
        <v>45</v>
      </c>
      <c r="C52" s="53" t="s">
        <v>46</v>
      </c>
      <c r="D52" s="53"/>
      <c r="E52" s="53"/>
      <c r="F52" s="53" t="str">
        <f aca="false">SUBSTITUTE(F51,"RX", "TX")</f>
        <v>TXA01</v>
      </c>
      <c r="G52" s="34" t="n">
        <v>38</v>
      </c>
      <c r="H52" s="35" t="n">
        <v>1</v>
      </c>
      <c r="I52" s="35" t="s">
        <v>27</v>
      </c>
      <c r="J52" s="36" t="n">
        <v>1</v>
      </c>
      <c r="K52" s="37"/>
      <c r="L52" s="38"/>
    </row>
    <row r="53" customFormat="false" ht="14.4" hidden="false" customHeight="false" outlineLevel="0" collapsed="false">
      <c r="B53" s="53" t="s">
        <v>45</v>
      </c>
      <c r="C53" s="53" t="s">
        <v>46</v>
      </c>
      <c r="D53" s="53"/>
      <c r="E53" s="53"/>
      <c r="F53" s="53" t="str">
        <f aca="false">LEFT(F51,3)&amp;TEXT(RIGHT(F51,2)+1,"#00")</f>
        <v>RXA02</v>
      </c>
      <c r="G53" s="34" t="n">
        <v>38</v>
      </c>
      <c r="H53" s="35" t="n">
        <v>1</v>
      </c>
      <c r="I53" s="35" t="s">
        <v>27</v>
      </c>
      <c r="J53" s="36" t="n">
        <f aca="false">J51+1</f>
        <v>2</v>
      </c>
      <c r="K53" s="37"/>
      <c r="L53" s="37"/>
    </row>
    <row r="54" customFormat="false" ht="14.4" hidden="false" customHeight="false" outlineLevel="0" collapsed="false">
      <c r="B54" s="53" t="s">
        <v>45</v>
      </c>
      <c r="C54" s="53" t="s">
        <v>46</v>
      </c>
      <c r="D54" s="53"/>
      <c r="E54" s="53"/>
      <c r="F54" s="53" t="str">
        <f aca="false">LEFT(F52,3)&amp;TEXT(RIGHT(F52,2)+1,"#00")</f>
        <v>TXA02</v>
      </c>
      <c r="G54" s="34" t="n">
        <v>38</v>
      </c>
      <c r="H54" s="35" t="n">
        <v>1</v>
      </c>
      <c r="I54" s="35" t="s">
        <v>27</v>
      </c>
      <c r="J54" s="36" t="n">
        <f aca="false">J52+1</f>
        <v>2</v>
      </c>
      <c r="K54" s="37"/>
      <c r="L54" s="37"/>
    </row>
    <row r="55" customFormat="false" ht="14.4" hidden="false" customHeight="false" outlineLevel="0" collapsed="false">
      <c r="B55" s="53" t="s">
        <v>45</v>
      </c>
      <c r="C55" s="53" t="s">
        <v>46</v>
      </c>
      <c r="D55" s="53"/>
      <c r="E55" s="53"/>
      <c r="F55" s="53" t="str">
        <f aca="false">LEFT(F53,3)&amp;TEXT(RIGHT(F53,2)+1,"#00")</f>
        <v>RXA03</v>
      </c>
      <c r="G55" s="34" t="n">
        <v>38</v>
      </c>
      <c r="H55" s="35" t="n">
        <v>1</v>
      </c>
      <c r="I55" s="35" t="s">
        <v>27</v>
      </c>
      <c r="J55" s="36" t="n">
        <f aca="false">J53+1</f>
        <v>3</v>
      </c>
      <c r="K55" s="37"/>
      <c r="L55" s="37"/>
    </row>
    <row r="56" customFormat="false" ht="14.4" hidden="false" customHeight="false" outlineLevel="0" collapsed="false">
      <c r="B56" s="53" t="s">
        <v>45</v>
      </c>
      <c r="C56" s="53" t="s">
        <v>46</v>
      </c>
      <c r="D56" s="53"/>
      <c r="E56" s="53"/>
      <c r="F56" s="53" t="str">
        <f aca="false">LEFT(F54,3)&amp;TEXT(RIGHT(F54,2)+1,"#00")</f>
        <v>TXA03</v>
      </c>
      <c r="G56" s="34" t="n">
        <v>38</v>
      </c>
      <c r="H56" s="35" t="n">
        <v>1</v>
      </c>
      <c r="I56" s="35" t="s">
        <v>27</v>
      </c>
      <c r="J56" s="36" t="n">
        <f aca="false">J54+1</f>
        <v>3</v>
      </c>
      <c r="K56" s="37"/>
      <c r="L56" s="37"/>
    </row>
    <row r="57" customFormat="false" ht="14.4" hidden="false" customHeight="false" outlineLevel="0" collapsed="false">
      <c r="B57" s="53" t="s">
        <v>45</v>
      </c>
      <c r="C57" s="53" t="s">
        <v>46</v>
      </c>
      <c r="D57" s="53"/>
      <c r="E57" s="53"/>
      <c r="F57" s="53" t="str">
        <f aca="false">LEFT(F55,3)&amp;TEXT(RIGHT(F55,2)+1,"#00")</f>
        <v>RXA04</v>
      </c>
      <c r="G57" s="34" t="n">
        <v>38</v>
      </c>
      <c r="H57" s="35" t="n">
        <v>1</v>
      </c>
      <c r="I57" s="35" t="s">
        <v>27</v>
      </c>
      <c r="J57" s="36" t="n">
        <f aca="false">J55+1</f>
        <v>4</v>
      </c>
      <c r="K57" s="37"/>
      <c r="L57" s="37"/>
    </row>
    <row r="58" customFormat="false" ht="14.4" hidden="false" customHeight="false" outlineLevel="0" collapsed="false">
      <c r="B58" s="53" t="s">
        <v>45</v>
      </c>
      <c r="C58" s="53" t="s">
        <v>46</v>
      </c>
      <c r="D58" s="53"/>
      <c r="E58" s="53"/>
      <c r="F58" s="53" t="str">
        <f aca="false">LEFT(F56,3)&amp;TEXT(RIGHT(F56,2)+1,"#00")</f>
        <v>TXA04</v>
      </c>
      <c r="G58" s="34" t="n">
        <v>38</v>
      </c>
      <c r="H58" s="35" t="n">
        <v>1</v>
      </c>
      <c r="I58" s="35" t="s">
        <v>27</v>
      </c>
      <c r="J58" s="36" t="n">
        <f aca="false">J56+1</f>
        <v>4</v>
      </c>
      <c r="K58" s="37"/>
      <c r="L58" s="37"/>
    </row>
    <row r="59" customFormat="false" ht="14.4" hidden="false" customHeight="false" outlineLevel="0" collapsed="false">
      <c r="B59" s="53" t="s">
        <v>45</v>
      </c>
      <c r="C59" s="53" t="s">
        <v>46</v>
      </c>
      <c r="D59" s="53"/>
      <c r="E59" s="53"/>
      <c r="F59" s="53" t="str">
        <f aca="false">LEFT(F57,3)&amp;TEXT(RIGHT(F57,2)+1,"#00")</f>
        <v>RXA05</v>
      </c>
      <c r="G59" s="34" t="n">
        <v>38</v>
      </c>
      <c r="H59" s="35" t="n">
        <v>1</v>
      </c>
      <c r="I59" s="35" t="s">
        <v>27</v>
      </c>
      <c r="J59" s="36" t="n">
        <f aca="false">J57+1</f>
        <v>5</v>
      </c>
      <c r="K59" s="37"/>
      <c r="L59" s="37"/>
    </row>
    <row r="60" customFormat="false" ht="14.4" hidden="false" customHeight="false" outlineLevel="0" collapsed="false">
      <c r="B60" s="53" t="s">
        <v>45</v>
      </c>
      <c r="C60" s="53" t="s">
        <v>46</v>
      </c>
      <c r="D60" s="53"/>
      <c r="E60" s="53"/>
      <c r="F60" s="53" t="str">
        <f aca="false">LEFT(F58,3)&amp;TEXT(RIGHT(F58,2)+1,"#00")</f>
        <v>TXA05</v>
      </c>
      <c r="G60" s="34" t="n">
        <v>38</v>
      </c>
      <c r="H60" s="35" t="n">
        <v>1</v>
      </c>
      <c r="I60" s="35" t="s">
        <v>27</v>
      </c>
      <c r="J60" s="36" t="n">
        <f aca="false">J58+1</f>
        <v>5</v>
      </c>
      <c r="K60" s="37"/>
      <c r="L60" s="37"/>
    </row>
    <row r="61" customFormat="false" ht="14.4" hidden="false" customHeight="false" outlineLevel="0" collapsed="false">
      <c r="B61" s="53" t="s">
        <v>45</v>
      </c>
      <c r="C61" s="53" t="s">
        <v>46</v>
      </c>
      <c r="D61" s="53"/>
      <c r="E61" s="53"/>
      <c r="F61" s="53" t="str">
        <f aca="false">LEFT(F59,3)&amp;TEXT(RIGHT(F59,2)+1,"#00")</f>
        <v>RXA06</v>
      </c>
      <c r="G61" s="34" t="n">
        <v>38</v>
      </c>
      <c r="H61" s="35" t="n">
        <v>1</v>
      </c>
      <c r="I61" s="35" t="s">
        <v>27</v>
      </c>
      <c r="J61" s="36" t="n">
        <f aca="false">J59+1</f>
        <v>6</v>
      </c>
      <c r="K61" s="37"/>
      <c r="L61" s="37"/>
    </row>
    <row r="62" customFormat="false" ht="14.4" hidden="false" customHeight="false" outlineLevel="0" collapsed="false">
      <c r="B62" s="53" t="s">
        <v>45</v>
      </c>
      <c r="C62" s="53" t="s">
        <v>46</v>
      </c>
      <c r="D62" s="53"/>
      <c r="E62" s="53"/>
      <c r="F62" s="53" t="str">
        <f aca="false">LEFT(F60,3)&amp;TEXT(RIGHT(F60,2)+1,"#00")</f>
        <v>TXA06</v>
      </c>
      <c r="G62" s="34" t="n">
        <v>38</v>
      </c>
      <c r="H62" s="35" t="n">
        <v>1</v>
      </c>
      <c r="I62" s="35" t="s">
        <v>27</v>
      </c>
      <c r="J62" s="36" t="n">
        <f aca="false">J60+1</f>
        <v>6</v>
      </c>
      <c r="K62" s="37"/>
      <c r="L62" s="37"/>
    </row>
    <row r="63" customFormat="false" ht="14.4" hidden="false" customHeight="false" outlineLevel="0" collapsed="false">
      <c r="B63" s="53" t="s">
        <v>45</v>
      </c>
      <c r="C63" s="53" t="s">
        <v>46</v>
      </c>
      <c r="D63" s="53"/>
      <c r="E63" s="53"/>
      <c r="F63" s="53" t="str">
        <f aca="false">LEFT(F61,3)&amp;TEXT(RIGHT(F61,2)+1,"#00")</f>
        <v>RXA07</v>
      </c>
      <c r="G63" s="34" t="n">
        <v>38</v>
      </c>
      <c r="H63" s="35" t="n">
        <v>1</v>
      </c>
      <c r="I63" s="35" t="s">
        <v>27</v>
      </c>
      <c r="J63" s="36" t="n">
        <f aca="false">J61+1</f>
        <v>7</v>
      </c>
      <c r="K63" s="94" t="str">
        <f aca="false">"["&amp;B63&amp;"/"&amp;C63&amp;"/"&amp;D63&amp;"]:"&amp;F66</f>
        <v>[agogna/BNL712/]:TXA08</v>
      </c>
      <c r="L63" s="38" t="s">
        <v>103</v>
      </c>
    </row>
    <row r="64" customFormat="false" ht="14.4" hidden="false" customHeight="false" outlineLevel="0" collapsed="false">
      <c r="B64" s="53" t="s">
        <v>45</v>
      </c>
      <c r="C64" s="53" t="s">
        <v>46</v>
      </c>
      <c r="D64" s="53"/>
      <c r="E64" s="53"/>
      <c r="F64" s="53" t="str">
        <f aca="false">LEFT(F62,3)&amp;TEXT(RIGHT(F62,2)+1,"#00")</f>
        <v>TXA07</v>
      </c>
      <c r="G64" s="34" t="n">
        <v>38</v>
      </c>
      <c r="H64" s="35" t="n">
        <v>1</v>
      </c>
      <c r="I64" s="35" t="s">
        <v>27</v>
      </c>
      <c r="J64" s="36" t="n">
        <f aca="false">J62+1</f>
        <v>7</v>
      </c>
      <c r="K64" s="86" t="str">
        <f aca="false">"["&amp;B64&amp;"/"&amp;C64&amp;"/"&amp;D64&amp;"]:"&amp;F65</f>
        <v>[agogna/BNL712/]:RXA08</v>
      </c>
      <c r="L64" s="38" t="s">
        <v>103</v>
      </c>
    </row>
    <row r="65" customFormat="false" ht="14.4" hidden="false" customHeight="false" outlineLevel="0" collapsed="false">
      <c r="B65" s="53" t="s">
        <v>45</v>
      </c>
      <c r="C65" s="53" t="s">
        <v>46</v>
      </c>
      <c r="D65" s="53"/>
      <c r="E65" s="53"/>
      <c r="F65" s="53" t="str">
        <f aca="false">LEFT(F63,3)&amp;TEXT(RIGHT(F63,2)+1,"#00")</f>
        <v>RXA08</v>
      </c>
      <c r="G65" s="34" t="n">
        <v>38</v>
      </c>
      <c r="H65" s="35" t="n">
        <v>1</v>
      </c>
      <c r="I65" s="35" t="s">
        <v>27</v>
      </c>
      <c r="J65" s="36" t="n">
        <f aca="false">J63+1</f>
        <v>8</v>
      </c>
      <c r="K65" s="86" t="str">
        <f aca="false">"["&amp;B65&amp;"/"&amp;C65&amp;"/"&amp;D65&amp;"]:"&amp;F64</f>
        <v>[agogna/BNL712/]:TXA07</v>
      </c>
      <c r="L65" s="38" t="s">
        <v>103</v>
      </c>
    </row>
    <row r="66" customFormat="false" ht="14.4" hidden="false" customHeight="false" outlineLevel="0" collapsed="false">
      <c r="B66" s="53" t="s">
        <v>45</v>
      </c>
      <c r="C66" s="53" t="s">
        <v>46</v>
      </c>
      <c r="D66" s="53"/>
      <c r="E66" s="53"/>
      <c r="F66" s="53" t="str">
        <f aca="false">LEFT(F64,3)&amp;TEXT(RIGHT(F64,2)+1,"#00")</f>
        <v>TXA08</v>
      </c>
      <c r="G66" s="34" t="n">
        <v>38</v>
      </c>
      <c r="H66" s="35" t="n">
        <v>1</v>
      </c>
      <c r="I66" s="35" t="s">
        <v>27</v>
      </c>
      <c r="J66" s="36" t="n">
        <f aca="false">J64+1</f>
        <v>8</v>
      </c>
      <c r="K66" s="94" t="str">
        <f aca="false">"["&amp;B66&amp;"/"&amp;C66&amp;"/"&amp;D66&amp;"]:"&amp;F63</f>
        <v>[agogna/BNL712/]:RXA07</v>
      </c>
      <c r="L66" s="38" t="s">
        <v>103</v>
      </c>
    </row>
    <row r="67" customFormat="false" ht="14.4" hidden="false" customHeight="false" outlineLevel="0" collapsed="false">
      <c r="B67" s="53" t="s">
        <v>45</v>
      </c>
      <c r="C67" s="53" t="s">
        <v>46</v>
      </c>
      <c r="D67" s="53"/>
      <c r="E67" s="53"/>
      <c r="F67" s="53" t="str">
        <f aca="false">LEFT(F65,3)&amp;TEXT(RIGHT(F65,2)+1,"#00")</f>
        <v>RXA09</v>
      </c>
      <c r="G67" s="34" t="n">
        <v>38</v>
      </c>
      <c r="H67" s="35" t="n">
        <v>1</v>
      </c>
      <c r="I67" s="35" t="s">
        <v>27</v>
      </c>
      <c r="J67" s="36" t="n">
        <f aca="false">J65+1</f>
        <v>9</v>
      </c>
      <c r="K67" s="83" t="str">
        <f aca="false">"["&amp;B67&amp;"/"&amp;C67&amp;"/"&amp;D67&amp;"]:"&amp;F72</f>
        <v>[agogna/BNL712/]:TXA11</v>
      </c>
      <c r="L67" s="38" t="s">
        <v>103</v>
      </c>
    </row>
    <row r="68" customFormat="false" ht="14.4" hidden="false" customHeight="false" outlineLevel="0" collapsed="false">
      <c r="B68" s="53" t="s">
        <v>45</v>
      </c>
      <c r="C68" s="53" t="s">
        <v>46</v>
      </c>
      <c r="D68" s="53"/>
      <c r="E68" s="53"/>
      <c r="F68" s="53" t="str">
        <f aca="false">LEFT(F66,3)&amp;TEXT(RIGHT(F66,2)+1,"#00")</f>
        <v>TXA09</v>
      </c>
      <c r="G68" s="34" t="n">
        <v>38</v>
      </c>
      <c r="H68" s="35" t="n">
        <v>1</v>
      </c>
      <c r="I68" s="35" t="s">
        <v>27</v>
      </c>
      <c r="J68" s="36" t="n">
        <f aca="false">J66+1</f>
        <v>9</v>
      </c>
      <c r="K68" s="95" t="str">
        <f aca="false">"["&amp;B68&amp;"/"&amp;C68&amp;"/"&amp;D68&amp;"]:"&amp;F71</f>
        <v>[agogna/BNL712/]:RXA11</v>
      </c>
      <c r="L68" s="38" t="s">
        <v>103</v>
      </c>
    </row>
    <row r="69" customFormat="false" ht="14.4" hidden="false" customHeight="false" outlineLevel="0" collapsed="false">
      <c r="B69" s="53" t="s">
        <v>45</v>
      </c>
      <c r="C69" s="53" t="s">
        <v>46</v>
      </c>
      <c r="D69" s="53"/>
      <c r="E69" s="53"/>
      <c r="F69" s="53" t="str">
        <f aca="false">LEFT(F67,3)&amp;TEXT(RIGHT(F67,2)+1,"#00")</f>
        <v>RXA10</v>
      </c>
      <c r="G69" s="34" t="n">
        <v>38</v>
      </c>
      <c r="H69" s="35" t="n">
        <v>1</v>
      </c>
      <c r="I69" s="35" t="s">
        <v>27</v>
      </c>
      <c r="J69" s="36" t="n">
        <f aca="false">J67+1</f>
        <v>10</v>
      </c>
      <c r="K69" s="38"/>
      <c r="L69" s="38"/>
    </row>
    <row r="70" customFormat="false" ht="14.4" hidden="false" customHeight="false" outlineLevel="0" collapsed="false">
      <c r="B70" s="53" t="s">
        <v>45</v>
      </c>
      <c r="C70" s="53" t="s">
        <v>46</v>
      </c>
      <c r="D70" s="53"/>
      <c r="E70" s="53"/>
      <c r="F70" s="53" t="str">
        <f aca="false">LEFT(F68,3)&amp;TEXT(RIGHT(F68,2)+1,"#00")</f>
        <v>TXA10</v>
      </c>
      <c r="G70" s="34" t="n">
        <v>38</v>
      </c>
      <c r="H70" s="35" t="n">
        <v>1</v>
      </c>
      <c r="I70" s="35" t="s">
        <v>27</v>
      </c>
      <c r="J70" s="36" t="n">
        <f aca="false">J68+1</f>
        <v>10</v>
      </c>
      <c r="K70" s="38"/>
      <c r="L70" s="38"/>
    </row>
    <row r="71" customFormat="false" ht="14.4" hidden="false" customHeight="false" outlineLevel="0" collapsed="false">
      <c r="B71" s="53" t="s">
        <v>45</v>
      </c>
      <c r="C71" s="53" t="s">
        <v>46</v>
      </c>
      <c r="D71" s="53"/>
      <c r="E71" s="53"/>
      <c r="F71" s="53" t="str">
        <f aca="false">LEFT(F69,3)&amp;TEXT(RIGHT(F69,2)+1,"#00")</f>
        <v>RXA11</v>
      </c>
      <c r="G71" s="34" t="n">
        <v>38</v>
      </c>
      <c r="H71" s="35" t="n">
        <v>1</v>
      </c>
      <c r="I71" s="35" t="s">
        <v>27</v>
      </c>
      <c r="J71" s="36" t="n">
        <f aca="false">J69+1</f>
        <v>11</v>
      </c>
      <c r="K71" s="95" t="str">
        <f aca="false">"["&amp;B71&amp;"/"&amp;C71&amp;"/"&amp;D71&amp;"]:"&amp;F68</f>
        <v>[agogna/BNL712/]:TXA09</v>
      </c>
      <c r="L71" s="38" t="s">
        <v>103</v>
      </c>
    </row>
    <row r="72" customFormat="false" ht="14.4" hidden="false" customHeight="false" outlineLevel="0" collapsed="false">
      <c r="B72" s="53" t="s">
        <v>45</v>
      </c>
      <c r="C72" s="53" t="s">
        <v>46</v>
      </c>
      <c r="D72" s="53"/>
      <c r="E72" s="53"/>
      <c r="F72" s="53" t="str">
        <f aca="false">LEFT(F70,3)&amp;TEXT(RIGHT(F70,2)+1,"#00")</f>
        <v>TXA11</v>
      </c>
      <c r="G72" s="34" t="n">
        <v>38</v>
      </c>
      <c r="H72" s="35" t="n">
        <v>1</v>
      </c>
      <c r="I72" s="35" t="s">
        <v>27</v>
      </c>
      <c r="J72" s="36" t="n">
        <f aca="false">J70+1</f>
        <v>11</v>
      </c>
      <c r="K72" s="83" t="str">
        <f aca="false">"["&amp;B72&amp;"/"&amp;C72&amp;"/"&amp;D72&amp;"]:"&amp;F67</f>
        <v>[agogna/BNL712/]:RXA09</v>
      </c>
      <c r="L72" s="38" t="s">
        <v>103</v>
      </c>
    </row>
    <row r="73" customFormat="false" ht="14.4" hidden="false" customHeight="false" outlineLevel="0" collapsed="false">
      <c r="B73" s="53" t="s">
        <v>45</v>
      </c>
      <c r="C73" s="53" t="s">
        <v>46</v>
      </c>
      <c r="D73" s="53"/>
      <c r="E73" s="53"/>
      <c r="F73" s="53" t="str">
        <f aca="false">LEFT(F71,3)&amp;TEXT(RIGHT(F71,2)+1,"#00")</f>
        <v>RXA12</v>
      </c>
      <c r="G73" s="34" t="n">
        <v>38</v>
      </c>
      <c r="H73" s="35" t="n">
        <v>1</v>
      </c>
      <c r="I73" s="35" t="s">
        <v>27</v>
      </c>
      <c r="J73" s="36" t="n">
        <f aca="false">J71+1</f>
        <v>12</v>
      </c>
      <c r="K73" s="81" t="s">
        <v>102</v>
      </c>
      <c r="L73" s="38" t="s">
        <v>103</v>
      </c>
    </row>
    <row r="74" customFormat="false" ht="14.7" hidden="false" customHeight="false" outlineLevel="0" collapsed="false">
      <c r="B74" s="55" t="s">
        <v>45</v>
      </c>
      <c r="C74" s="55" t="s">
        <v>46</v>
      </c>
      <c r="D74" s="55"/>
      <c r="E74" s="55"/>
      <c r="F74" s="55" t="str">
        <f aca="false">LEFT(F72,3)&amp;TEXT(RIGHT(F72,2)+1,"#00")</f>
        <v>TXA12</v>
      </c>
      <c r="G74" s="34" t="n">
        <v>38</v>
      </c>
      <c r="H74" s="35" t="n">
        <v>1</v>
      </c>
      <c r="I74" s="35" t="s">
        <v>27</v>
      </c>
      <c r="J74" s="36" t="n">
        <f aca="false">J72+1</f>
        <v>12</v>
      </c>
      <c r="K74" s="81" t="s">
        <v>104</v>
      </c>
      <c r="L74" s="38" t="s">
        <v>103</v>
      </c>
    </row>
    <row r="75" customFormat="false" ht="14.7" hidden="false" customHeight="false" outlineLevel="0" collapsed="false">
      <c r="B75" s="59" t="s">
        <v>45</v>
      </c>
      <c r="C75" s="59" t="s">
        <v>46</v>
      </c>
      <c r="D75" s="59"/>
      <c r="E75" s="59"/>
      <c r="F75" s="59" t="s">
        <v>42</v>
      </c>
      <c r="G75" s="34" t="n">
        <v>38</v>
      </c>
      <c r="H75" s="35" t="n">
        <v>1</v>
      </c>
      <c r="I75" s="35" t="s">
        <v>27</v>
      </c>
      <c r="J75" s="36" t="n">
        <f aca="false">J73+1</f>
        <v>13</v>
      </c>
      <c r="K75" s="96" t="str">
        <f aca="false">"["&amp;B75&amp;"/"&amp;C75&amp;"/"&amp;D75&amp;"]:"&amp;F78</f>
        <v>[agogna/BNL712/]:TXB02</v>
      </c>
      <c r="L75" s="38" t="s">
        <v>103</v>
      </c>
    </row>
    <row r="76" customFormat="false" ht="14.4" hidden="false" customHeight="false" outlineLevel="0" collapsed="false">
      <c r="B76" s="62" t="s">
        <v>45</v>
      </c>
      <c r="C76" s="62" t="s">
        <v>46</v>
      </c>
      <c r="D76" s="62"/>
      <c r="E76" s="62"/>
      <c r="F76" s="62" t="str">
        <f aca="false">SUBSTITUTE(F75,"RX", "TX")</f>
        <v>TXB01</v>
      </c>
      <c r="G76" s="34" t="n">
        <v>38</v>
      </c>
      <c r="H76" s="35" t="n">
        <v>1</v>
      </c>
      <c r="I76" s="35" t="s">
        <v>27</v>
      </c>
      <c r="J76" s="36" t="n">
        <f aca="false">J74+1</f>
        <v>13</v>
      </c>
      <c r="K76" s="72" t="str">
        <f aca="false">"["&amp;B76&amp;"/"&amp;C76&amp;"/"&amp;D76&amp;"]:"&amp;F77</f>
        <v>[agogna/BNL712/]:RXB02</v>
      </c>
      <c r="L76" s="38" t="s">
        <v>103</v>
      </c>
    </row>
    <row r="77" customFormat="false" ht="14.4" hidden="false" customHeight="false" outlineLevel="0" collapsed="false">
      <c r="B77" s="62" t="s">
        <v>45</v>
      </c>
      <c r="C77" s="62" t="s">
        <v>46</v>
      </c>
      <c r="D77" s="62"/>
      <c r="E77" s="62"/>
      <c r="F77" s="62" t="str">
        <f aca="false">LEFT(F75,3)&amp;TEXT(RIGHT(F75,2)+1,"#00")</f>
        <v>RXB02</v>
      </c>
      <c r="G77" s="34" t="n">
        <v>38</v>
      </c>
      <c r="H77" s="35" t="n">
        <v>1</v>
      </c>
      <c r="I77" s="35" t="s">
        <v>27</v>
      </c>
      <c r="J77" s="36" t="n">
        <f aca="false">J75+1</f>
        <v>14</v>
      </c>
      <c r="K77" s="72" t="str">
        <f aca="false">"["&amp;B77&amp;"/"&amp;C77&amp;"/"&amp;D77&amp;"]:"&amp;F76</f>
        <v>[agogna/BNL712/]:TXB01</v>
      </c>
      <c r="L77" s="38" t="s">
        <v>103</v>
      </c>
    </row>
    <row r="78" customFormat="false" ht="14.4" hidden="false" customHeight="false" outlineLevel="0" collapsed="false">
      <c r="B78" s="62" t="s">
        <v>45</v>
      </c>
      <c r="C78" s="62" t="s">
        <v>46</v>
      </c>
      <c r="D78" s="62"/>
      <c r="E78" s="62"/>
      <c r="F78" s="62" t="str">
        <f aca="false">LEFT(F76,3)&amp;TEXT(RIGHT(F76,2)+1,"#00")</f>
        <v>TXB02</v>
      </c>
      <c r="G78" s="34" t="n">
        <v>38</v>
      </c>
      <c r="H78" s="35" t="n">
        <v>1</v>
      </c>
      <c r="I78" s="35" t="s">
        <v>27</v>
      </c>
      <c r="J78" s="36" t="n">
        <f aca="false">J76+1</f>
        <v>14</v>
      </c>
      <c r="K78" s="96" t="str">
        <f aca="false">"["&amp;B78&amp;"/"&amp;C78&amp;"/"&amp;D78&amp;"]:"&amp;F75</f>
        <v>[agogna/BNL712/]:RXB01</v>
      </c>
      <c r="L78" s="38" t="s">
        <v>103</v>
      </c>
    </row>
    <row r="79" customFormat="false" ht="14.4" hidden="false" customHeight="false" outlineLevel="0" collapsed="false">
      <c r="B79" s="62" t="s">
        <v>45</v>
      </c>
      <c r="C79" s="62" t="s">
        <v>46</v>
      </c>
      <c r="D79" s="62"/>
      <c r="E79" s="62"/>
      <c r="F79" s="62" t="str">
        <f aca="false">LEFT(F77,3)&amp;TEXT(RIGHT(F77,2)+1,"#00")</f>
        <v>RXB03</v>
      </c>
      <c r="G79" s="34" t="n">
        <v>38</v>
      </c>
      <c r="H79" s="35" t="n">
        <v>1</v>
      </c>
      <c r="I79" s="35" t="s">
        <v>27</v>
      </c>
      <c r="J79" s="36" t="n">
        <f aca="false">J77+1</f>
        <v>15</v>
      </c>
      <c r="K79" s="95" t="str">
        <f aca="false">"["&amp;B79&amp;"/"&amp;C79&amp;"/"&amp;D79&amp;"]:"&amp;F82</f>
        <v>[agogna/BNL712/]:TXB04</v>
      </c>
      <c r="L79" s="38" t="s">
        <v>103</v>
      </c>
    </row>
    <row r="80" customFormat="false" ht="14.4" hidden="false" customHeight="false" outlineLevel="0" collapsed="false">
      <c r="B80" s="62" t="s">
        <v>45</v>
      </c>
      <c r="C80" s="62" t="s">
        <v>46</v>
      </c>
      <c r="D80" s="62"/>
      <c r="E80" s="62"/>
      <c r="F80" s="62" t="str">
        <f aca="false">LEFT(F78,3)&amp;TEXT(RIGHT(F78,2)+1,"#00")</f>
        <v>TXB03</v>
      </c>
      <c r="G80" s="34" t="n">
        <v>38</v>
      </c>
      <c r="H80" s="35" t="n">
        <v>1</v>
      </c>
      <c r="I80" s="35" t="s">
        <v>27</v>
      </c>
      <c r="J80" s="36" t="n">
        <f aca="false">J78+1</f>
        <v>15</v>
      </c>
      <c r="K80" s="83" t="str">
        <f aca="false">"["&amp;B80&amp;"/"&amp;C80&amp;"/"&amp;D80&amp;"]:"&amp;F81</f>
        <v>[agogna/BNL712/]:RXB04</v>
      </c>
      <c r="L80" s="38" t="s">
        <v>103</v>
      </c>
    </row>
    <row r="81" customFormat="false" ht="14.4" hidden="false" customHeight="false" outlineLevel="0" collapsed="false">
      <c r="B81" s="62" t="s">
        <v>45</v>
      </c>
      <c r="C81" s="62" t="s">
        <v>46</v>
      </c>
      <c r="D81" s="62"/>
      <c r="E81" s="62"/>
      <c r="F81" s="62" t="str">
        <f aca="false">LEFT(F79,3)&amp;TEXT(RIGHT(F79,2)+1,"#00")</f>
        <v>RXB04</v>
      </c>
      <c r="G81" s="34" t="n">
        <v>38</v>
      </c>
      <c r="H81" s="35" t="n">
        <v>1</v>
      </c>
      <c r="I81" s="35" t="s">
        <v>27</v>
      </c>
      <c r="J81" s="36" t="n">
        <f aca="false">J79+1</f>
        <v>16</v>
      </c>
      <c r="K81" s="83" t="str">
        <f aca="false">"["&amp;B81&amp;"/"&amp;C81&amp;"/"&amp;D81&amp;"]:"&amp;F80</f>
        <v>[agogna/BNL712/]:TXB03</v>
      </c>
      <c r="L81" s="38" t="s">
        <v>103</v>
      </c>
    </row>
    <row r="82" customFormat="false" ht="14.4" hidden="false" customHeight="false" outlineLevel="0" collapsed="false">
      <c r="B82" s="62" t="s">
        <v>45</v>
      </c>
      <c r="C82" s="62" t="s">
        <v>46</v>
      </c>
      <c r="D82" s="62"/>
      <c r="E82" s="62"/>
      <c r="F82" s="62" t="str">
        <f aca="false">LEFT(F80,3)&amp;TEXT(RIGHT(F80,2)+1,"#00")</f>
        <v>TXB04</v>
      </c>
      <c r="G82" s="34" t="n">
        <v>38</v>
      </c>
      <c r="H82" s="35" t="n">
        <v>1</v>
      </c>
      <c r="I82" s="35" t="s">
        <v>27</v>
      </c>
      <c r="J82" s="36" t="n">
        <f aca="false">J80+1</f>
        <v>16</v>
      </c>
      <c r="K82" s="95" t="str">
        <f aca="false">"["&amp;B82&amp;"/"&amp;C82&amp;"/"&amp;D82&amp;"]:"&amp;F79</f>
        <v>[agogna/BNL712/]:RXB03</v>
      </c>
      <c r="L82" s="38" t="s">
        <v>103</v>
      </c>
    </row>
    <row r="83" customFormat="false" ht="14.4" hidden="false" customHeight="false" outlineLevel="0" collapsed="false">
      <c r="B83" s="62" t="s">
        <v>45</v>
      </c>
      <c r="C83" s="62" t="s">
        <v>46</v>
      </c>
      <c r="D83" s="62"/>
      <c r="E83" s="62"/>
      <c r="F83" s="62" t="str">
        <f aca="false">LEFT(F81,3)&amp;TEXT(RIGHT(F81,2)+1,"#00")</f>
        <v>RXB05</v>
      </c>
      <c r="G83" s="34" t="n">
        <v>38</v>
      </c>
      <c r="H83" s="35" t="n">
        <v>1</v>
      </c>
      <c r="I83" s="35" t="s">
        <v>27</v>
      </c>
      <c r="J83" s="36" t="n">
        <f aca="false">J81+1</f>
        <v>17</v>
      </c>
      <c r="K83" s="97" t="str">
        <f aca="false">"["&amp;B83&amp;"/"&amp;C83&amp;"/"&amp;D83&amp;"]:"&amp;F86</f>
        <v>[agogna/BNL712/]:TXB06</v>
      </c>
      <c r="L83" s="38" t="s">
        <v>103</v>
      </c>
    </row>
    <row r="84" customFormat="false" ht="14.4" hidden="false" customHeight="false" outlineLevel="0" collapsed="false">
      <c r="B84" s="62" t="s">
        <v>45</v>
      </c>
      <c r="C84" s="62" t="s">
        <v>46</v>
      </c>
      <c r="D84" s="62"/>
      <c r="E84" s="62"/>
      <c r="F84" s="62" t="str">
        <f aca="false">LEFT(F82,3)&amp;TEXT(RIGHT(F82,2)+1,"#00")</f>
        <v>TXB05</v>
      </c>
      <c r="G84" s="34" t="n">
        <v>38</v>
      </c>
      <c r="H84" s="35" t="n">
        <v>1</v>
      </c>
      <c r="I84" s="35" t="s">
        <v>27</v>
      </c>
      <c r="J84" s="36" t="n">
        <f aca="false">J82+1</f>
        <v>17</v>
      </c>
      <c r="K84" s="98" t="str">
        <f aca="false">"["&amp;B84&amp;"/"&amp;C84&amp;"/"&amp;D84&amp;"]:"&amp;F85</f>
        <v>[agogna/BNL712/]:RXB06</v>
      </c>
      <c r="L84" s="38" t="s">
        <v>103</v>
      </c>
    </row>
    <row r="85" customFormat="false" ht="14.4" hidden="false" customHeight="false" outlineLevel="0" collapsed="false">
      <c r="B85" s="62" t="s">
        <v>45</v>
      </c>
      <c r="C85" s="62" t="s">
        <v>46</v>
      </c>
      <c r="D85" s="62"/>
      <c r="E85" s="62"/>
      <c r="F85" s="62" t="str">
        <f aca="false">LEFT(F83,3)&amp;TEXT(RIGHT(F83,2)+1,"#00")</f>
        <v>RXB06</v>
      </c>
      <c r="G85" s="34" t="n">
        <v>38</v>
      </c>
      <c r="H85" s="35" t="n">
        <v>1</v>
      </c>
      <c r="I85" s="35" t="s">
        <v>27</v>
      </c>
      <c r="J85" s="36" t="n">
        <f aca="false">J83+1</f>
        <v>18</v>
      </c>
      <c r="K85" s="98" t="str">
        <f aca="false">"["&amp;B85&amp;"/"&amp;C85&amp;"/"&amp;D85&amp;"]:"&amp;F84</f>
        <v>[agogna/BNL712/]:TXB05</v>
      </c>
      <c r="L85" s="38" t="s">
        <v>103</v>
      </c>
    </row>
    <row r="86" customFormat="false" ht="14.4" hidden="false" customHeight="false" outlineLevel="0" collapsed="false">
      <c r="B86" s="62" t="s">
        <v>45</v>
      </c>
      <c r="C86" s="62" t="s">
        <v>46</v>
      </c>
      <c r="D86" s="62"/>
      <c r="E86" s="62"/>
      <c r="F86" s="62" t="str">
        <f aca="false">LEFT(F84,3)&amp;TEXT(RIGHT(F84,2)+1,"#00")</f>
        <v>TXB06</v>
      </c>
      <c r="G86" s="34" t="n">
        <v>38</v>
      </c>
      <c r="H86" s="35" t="n">
        <v>1</v>
      </c>
      <c r="I86" s="35" t="s">
        <v>27</v>
      </c>
      <c r="J86" s="36" t="n">
        <f aca="false">J84+1</f>
        <v>18</v>
      </c>
      <c r="K86" s="97" t="str">
        <f aca="false">"["&amp;B86&amp;"/"&amp;C86&amp;"/"&amp;D86&amp;"]:"&amp;F83</f>
        <v>[agogna/BNL712/]:RXB05</v>
      </c>
      <c r="L86" s="38" t="s">
        <v>103</v>
      </c>
    </row>
    <row r="87" customFormat="false" ht="14.4" hidden="false" customHeight="false" outlineLevel="0" collapsed="false">
      <c r="B87" s="62" t="s">
        <v>45</v>
      </c>
      <c r="C87" s="62" t="s">
        <v>46</v>
      </c>
      <c r="D87" s="62"/>
      <c r="E87" s="62"/>
      <c r="F87" s="62" t="str">
        <f aca="false">LEFT(F85,3)&amp;TEXT(RIGHT(F85,2)+1,"#00")</f>
        <v>RXB07</v>
      </c>
      <c r="G87" s="34" t="n">
        <v>38</v>
      </c>
      <c r="H87" s="35" t="n">
        <v>1</v>
      </c>
      <c r="I87" s="35" t="s">
        <v>27</v>
      </c>
      <c r="J87" s="36" t="n">
        <f aca="false">J85+1</f>
        <v>19</v>
      </c>
      <c r="K87" s="37"/>
      <c r="L87" s="37"/>
    </row>
    <row r="88" customFormat="false" ht="14.4" hidden="false" customHeight="false" outlineLevel="0" collapsed="false">
      <c r="B88" s="62" t="s">
        <v>45</v>
      </c>
      <c r="C88" s="62" t="s">
        <v>46</v>
      </c>
      <c r="D88" s="62"/>
      <c r="E88" s="62"/>
      <c r="F88" s="62" t="str">
        <f aca="false">LEFT(F86,3)&amp;TEXT(RIGHT(F86,2)+1,"#00")</f>
        <v>TXB07</v>
      </c>
      <c r="G88" s="34" t="n">
        <v>38</v>
      </c>
      <c r="H88" s="35" t="n">
        <v>1</v>
      </c>
      <c r="I88" s="35" t="s">
        <v>27</v>
      </c>
      <c r="J88" s="36" t="n">
        <f aca="false">J86+1</f>
        <v>19</v>
      </c>
      <c r="K88" s="37"/>
      <c r="L88" s="37"/>
    </row>
    <row r="89" customFormat="false" ht="14.4" hidden="false" customHeight="false" outlineLevel="0" collapsed="false">
      <c r="B89" s="62" t="s">
        <v>45</v>
      </c>
      <c r="C89" s="62" t="s">
        <v>46</v>
      </c>
      <c r="D89" s="62"/>
      <c r="E89" s="62"/>
      <c r="F89" s="62" t="str">
        <f aca="false">LEFT(F87,3)&amp;TEXT(RIGHT(F87,2)+1,"#00")</f>
        <v>RXB08</v>
      </c>
      <c r="G89" s="34" t="n">
        <v>38</v>
      </c>
      <c r="H89" s="35" t="n">
        <v>1</v>
      </c>
      <c r="I89" s="35" t="s">
        <v>27</v>
      </c>
      <c r="J89" s="36" t="n">
        <f aca="false">J87+1</f>
        <v>20</v>
      </c>
      <c r="K89" s="37"/>
      <c r="L89" s="37"/>
    </row>
    <row r="90" customFormat="false" ht="14.4" hidden="false" customHeight="false" outlineLevel="0" collapsed="false">
      <c r="B90" s="62" t="s">
        <v>45</v>
      </c>
      <c r="C90" s="62" t="s">
        <v>46</v>
      </c>
      <c r="D90" s="62"/>
      <c r="E90" s="62"/>
      <c r="F90" s="62" t="str">
        <f aca="false">LEFT(F88,3)&amp;TEXT(RIGHT(F88,2)+1,"#00")</f>
        <v>TXB08</v>
      </c>
      <c r="G90" s="34" t="n">
        <v>38</v>
      </c>
      <c r="H90" s="35" t="n">
        <v>1</v>
      </c>
      <c r="I90" s="35" t="s">
        <v>27</v>
      </c>
      <c r="J90" s="36" t="n">
        <f aca="false">J88+1</f>
        <v>20</v>
      </c>
      <c r="K90" s="37"/>
      <c r="L90" s="37"/>
    </row>
    <row r="91" customFormat="false" ht="14.4" hidden="false" customHeight="false" outlineLevel="0" collapsed="false">
      <c r="B91" s="62" t="s">
        <v>45</v>
      </c>
      <c r="C91" s="62" t="s">
        <v>46</v>
      </c>
      <c r="D91" s="62"/>
      <c r="E91" s="62"/>
      <c r="F91" s="62" t="str">
        <f aca="false">LEFT(F89,3)&amp;TEXT(RIGHT(F89,2)+1,"#00")</f>
        <v>RXB09</v>
      </c>
      <c r="G91" s="34" t="n">
        <v>38</v>
      </c>
      <c r="H91" s="35" t="n">
        <v>1</v>
      </c>
      <c r="I91" s="35" t="s">
        <v>27</v>
      </c>
      <c r="J91" s="36" t="n">
        <f aca="false">J89+1</f>
        <v>21</v>
      </c>
      <c r="K91" s="37"/>
      <c r="L91" s="37"/>
    </row>
    <row r="92" customFormat="false" ht="14.4" hidden="false" customHeight="false" outlineLevel="0" collapsed="false">
      <c r="B92" s="62" t="s">
        <v>45</v>
      </c>
      <c r="C92" s="62" t="s">
        <v>46</v>
      </c>
      <c r="D92" s="62"/>
      <c r="E92" s="62"/>
      <c r="F92" s="62" t="str">
        <f aca="false">LEFT(F90,3)&amp;TEXT(RIGHT(F90,2)+1,"#00")</f>
        <v>TXB09</v>
      </c>
      <c r="G92" s="34" t="n">
        <v>38</v>
      </c>
      <c r="H92" s="35" t="n">
        <v>1</v>
      </c>
      <c r="I92" s="35" t="s">
        <v>27</v>
      </c>
      <c r="J92" s="36" t="n">
        <f aca="false">J90+1</f>
        <v>21</v>
      </c>
      <c r="K92" s="37"/>
      <c r="L92" s="37"/>
    </row>
    <row r="93" customFormat="false" ht="14.4" hidden="false" customHeight="false" outlineLevel="0" collapsed="false">
      <c r="B93" s="62" t="s">
        <v>45</v>
      </c>
      <c r="C93" s="62" t="s">
        <v>46</v>
      </c>
      <c r="D93" s="62"/>
      <c r="E93" s="62"/>
      <c r="F93" s="62" t="str">
        <f aca="false">LEFT(F91,3)&amp;TEXT(RIGHT(F91,2)+1,"#00")</f>
        <v>RXB10</v>
      </c>
      <c r="G93" s="34" t="n">
        <v>38</v>
      </c>
      <c r="H93" s="35" t="n">
        <v>1</v>
      </c>
      <c r="I93" s="35" t="s">
        <v>27</v>
      </c>
      <c r="J93" s="36" t="n">
        <f aca="false">J91+1</f>
        <v>22</v>
      </c>
      <c r="K93" s="37"/>
      <c r="L93" s="37"/>
    </row>
    <row r="94" customFormat="false" ht="14.4" hidden="false" customHeight="false" outlineLevel="0" collapsed="false">
      <c r="B94" s="62" t="s">
        <v>45</v>
      </c>
      <c r="C94" s="62" t="s">
        <v>46</v>
      </c>
      <c r="D94" s="62"/>
      <c r="E94" s="62"/>
      <c r="F94" s="62" t="str">
        <f aca="false">LEFT(F92,3)&amp;TEXT(RIGHT(F92,2)+1,"#00")</f>
        <v>TXB10</v>
      </c>
      <c r="G94" s="34" t="n">
        <v>38</v>
      </c>
      <c r="H94" s="35" t="n">
        <v>1</v>
      </c>
      <c r="I94" s="35" t="s">
        <v>27</v>
      </c>
      <c r="J94" s="36" t="n">
        <f aca="false">J92+1</f>
        <v>22</v>
      </c>
      <c r="K94" s="37"/>
      <c r="L94" s="37"/>
    </row>
    <row r="95" customFormat="false" ht="14.4" hidden="false" customHeight="false" outlineLevel="0" collapsed="false">
      <c r="B95" s="62" t="s">
        <v>45</v>
      </c>
      <c r="C95" s="62" t="s">
        <v>46</v>
      </c>
      <c r="D95" s="62"/>
      <c r="E95" s="62"/>
      <c r="F95" s="62" t="str">
        <f aca="false">LEFT(F93,3)&amp;TEXT(RIGHT(F93,2)+1,"#00")</f>
        <v>RXB11</v>
      </c>
      <c r="G95" s="34" t="n">
        <v>38</v>
      </c>
      <c r="H95" s="35" t="n">
        <v>1</v>
      </c>
      <c r="I95" s="35" t="s">
        <v>27</v>
      </c>
      <c r="J95" s="36" t="n">
        <f aca="false">J93+1</f>
        <v>23</v>
      </c>
      <c r="K95" s="99" t="str">
        <f aca="false">"["&amp;B95&amp;"/"&amp;C95&amp;"/"&amp;D95&amp;"]:"&amp;F97</f>
        <v>[agogna/BNL712/]:RXB12</v>
      </c>
      <c r="L95" s="44" t="s">
        <v>128</v>
      </c>
    </row>
    <row r="96" customFormat="false" ht="14.4" hidden="false" customHeight="false" outlineLevel="0" collapsed="false">
      <c r="B96" s="62" t="s">
        <v>45</v>
      </c>
      <c r="C96" s="62" t="s">
        <v>46</v>
      </c>
      <c r="D96" s="62"/>
      <c r="E96" s="62"/>
      <c r="F96" s="62" t="str">
        <f aca="false">LEFT(F94,3)&amp;TEXT(RIGHT(F94,2)+1,"#00")</f>
        <v>TXB11</v>
      </c>
      <c r="G96" s="34" t="n">
        <v>38</v>
      </c>
      <c r="H96" s="35" t="n">
        <v>1</v>
      </c>
      <c r="I96" s="35" t="s">
        <v>27</v>
      </c>
      <c r="J96" s="36" t="n">
        <f aca="false">J94+1</f>
        <v>23</v>
      </c>
      <c r="K96" s="100" t="str">
        <f aca="false">"["&amp;B96&amp;"/"&amp;C96&amp;"/"&amp;D96&amp;"]:"&amp;F98</f>
        <v>[agogna/BNL712/]:TXB12</v>
      </c>
      <c r="L96" s="44" t="s">
        <v>128</v>
      </c>
    </row>
    <row r="97" customFormat="false" ht="14.4" hidden="false" customHeight="false" outlineLevel="0" collapsed="false">
      <c r="B97" s="62" t="s">
        <v>45</v>
      </c>
      <c r="C97" s="62" t="s">
        <v>46</v>
      </c>
      <c r="D97" s="62"/>
      <c r="E97" s="62"/>
      <c r="F97" s="62" t="str">
        <f aca="false">LEFT(F95,3)&amp;TEXT(RIGHT(F95,2)+1,"#00")</f>
        <v>RXB12</v>
      </c>
      <c r="G97" s="34" t="n">
        <v>38</v>
      </c>
      <c r="H97" s="35" t="n">
        <v>1</v>
      </c>
      <c r="I97" s="35" t="s">
        <v>27</v>
      </c>
      <c r="J97" s="36" t="n">
        <f aca="false">J95+1</f>
        <v>24</v>
      </c>
      <c r="K97" s="99" t="str">
        <f aca="false">"["&amp;B97&amp;"/"&amp;C97&amp;"/"&amp;D97&amp;"]:"&amp;F95</f>
        <v>[agogna/BNL712/]:RXB11</v>
      </c>
      <c r="L97" s="44" t="s">
        <v>128</v>
      </c>
    </row>
    <row r="98" customFormat="false" ht="14.7" hidden="false" customHeight="false" outlineLevel="0" collapsed="false">
      <c r="B98" s="64" t="s">
        <v>45</v>
      </c>
      <c r="C98" s="64" t="s">
        <v>46</v>
      </c>
      <c r="D98" s="64"/>
      <c r="E98" s="64"/>
      <c r="F98" s="64" t="str">
        <f aca="false">LEFT(F96,3)&amp;TEXT(RIGHT(F96,2)+1,"#00")</f>
        <v>TXB12</v>
      </c>
      <c r="G98" s="47" t="n">
        <v>38</v>
      </c>
      <c r="H98" s="48" t="n">
        <v>1</v>
      </c>
      <c r="I98" s="48" t="s">
        <v>27</v>
      </c>
      <c r="J98" s="49" t="n">
        <f aca="false">J96+1</f>
        <v>24</v>
      </c>
      <c r="K98" s="100" t="str">
        <f aca="false">"["&amp;B98&amp;"/"&amp;C98&amp;"/"&amp;D98&amp;"]:"&amp;F96</f>
        <v>[agogna/BNL712/]:TXB11</v>
      </c>
      <c r="L98" s="44" t="s">
        <v>128</v>
      </c>
    </row>
    <row r="99" customFormat="false" ht="14.7" hidden="false" customHeight="false" outlineLevel="0" collapsed="false">
      <c r="B99" s="71" t="s">
        <v>24</v>
      </c>
      <c r="C99" s="71" t="s">
        <v>25</v>
      </c>
      <c r="D99" s="71" t="n">
        <v>50</v>
      </c>
      <c r="E99" s="71"/>
      <c r="F99" s="71" t="s">
        <v>129</v>
      </c>
      <c r="G99" s="29" t="n">
        <v>38</v>
      </c>
      <c r="H99" s="30" t="n">
        <v>2</v>
      </c>
      <c r="I99" s="30" t="s">
        <v>99</v>
      </c>
      <c r="J99" s="31" t="n">
        <v>1</v>
      </c>
      <c r="K99" s="37"/>
      <c r="L99" s="37"/>
    </row>
    <row r="100" customFormat="false" ht="14.4" hidden="false" customHeight="false" outlineLevel="0" collapsed="false">
      <c r="B100" s="73" t="s">
        <v>24</v>
      </c>
      <c r="C100" s="73" t="s">
        <v>25</v>
      </c>
      <c r="D100" s="73" t="n">
        <v>50</v>
      </c>
      <c r="E100" s="73"/>
      <c r="F100" s="73" t="str">
        <f aca="false">SUBSTITUTE(F99,"RX", "TX")</f>
        <v>TXC01</v>
      </c>
      <c r="G100" s="34" t="n">
        <v>38</v>
      </c>
      <c r="H100" s="35" t="n">
        <v>2</v>
      </c>
      <c r="I100" s="35" t="s">
        <v>99</v>
      </c>
      <c r="J100" s="36" t="n">
        <v>1</v>
      </c>
      <c r="K100" s="37"/>
      <c r="L100" s="37"/>
    </row>
    <row r="101" customFormat="false" ht="14.4" hidden="false" customHeight="false" outlineLevel="0" collapsed="false">
      <c r="B101" s="73" t="s">
        <v>24</v>
      </c>
      <c r="C101" s="73" t="s">
        <v>25</v>
      </c>
      <c r="D101" s="73" t="n">
        <v>50</v>
      </c>
      <c r="E101" s="73"/>
      <c r="F101" s="73" t="str">
        <f aca="false">LEFT(F99,3)&amp;TEXT(RIGHT(F99,2)+1,"#00")</f>
        <v>RXC02</v>
      </c>
      <c r="G101" s="34" t="n">
        <v>38</v>
      </c>
      <c r="H101" s="35" t="n">
        <v>2</v>
      </c>
      <c r="I101" s="35" t="s">
        <v>99</v>
      </c>
      <c r="J101" s="36" t="n">
        <f aca="false">J99+1</f>
        <v>2</v>
      </c>
      <c r="K101" s="37"/>
      <c r="L101" s="37"/>
    </row>
    <row r="102" customFormat="false" ht="14.4" hidden="false" customHeight="false" outlineLevel="0" collapsed="false">
      <c r="B102" s="73" t="s">
        <v>24</v>
      </c>
      <c r="C102" s="73" t="s">
        <v>25</v>
      </c>
      <c r="D102" s="73" t="n">
        <v>50</v>
      </c>
      <c r="E102" s="73"/>
      <c r="F102" s="73" t="str">
        <f aca="false">LEFT(F100,3)&amp;TEXT(RIGHT(F100,2)+1,"#00")</f>
        <v>TXC02</v>
      </c>
      <c r="G102" s="34" t="n">
        <v>38</v>
      </c>
      <c r="H102" s="35" t="n">
        <v>2</v>
      </c>
      <c r="I102" s="35" t="s">
        <v>99</v>
      </c>
      <c r="J102" s="36" t="n">
        <f aca="false">J100+1</f>
        <v>2</v>
      </c>
      <c r="K102" s="37"/>
      <c r="L102" s="37"/>
    </row>
    <row r="103" customFormat="false" ht="14.4" hidden="false" customHeight="false" outlineLevel="0" collapsed="false">
      <c r="B103" s="73" t="s">
        <v>24</v>
      </c>
      <c r="C103" s="73" t="s">
        <v>25</v>
      </c>
      <c r="D103" s="73" t="n">
        <v>50</v>
      </c>
      <c r="E103" s="73"/>
      <c r="F103" s="73" t="str">
        <f aca="false">LEFT(F101,3)&amp;TEXT(RIGHT(F101,2)+1,"#00")</f>
        <v>RXC03</v>
      </c>
      <c r="G103" s="34" t="n">
        <v>38</v>
      </c>
      <c r="H103" s="35" t="n">
        <v>2</v>
      </c>
      <c r="I103" s="35" t="s">
        <v>99</v>
      </c>
      <c r="J103" s="36" t="n">
        <f aca="false">J101+1</f>
        <v>3</v>
      </c>
      <c r="K103" s="94" t="str">
        <f aca="false">"["&amp;B103&amp;"/"&amp;C103&amp;"/"&amp;D103&amp;"]:"&amp;F106</f>
        <v>[seudre/Prime712/50]:TXC04</v>
      </c>
      <c r="L103" s="38" t="s">
        <v>125</v>
      </c>
    </row>
    <row r="104" customFormat="false" ht="14.4" hidden="false" customHeight="false" outlineLevel="0" collapsed="false">
      <c r="B104" s="73" t="s">
        <v>24</v>
      </c>
      <c r="C104" s="73" t="s">
        <v>25</v>
      </c>
      <c r="D104" s="73" t="n">
        <v>50</v>
      </c>
      <c r="E104" s="73"/>
      <c r="F104" s="73" t="str">
        <f aca="false">LEFT(F102,3)&amp;TEXT(RIGHT(F102,2)+1,"#00")</f>
        <v>TXC03</v>
      </c>
      <c r="G104" s="34" t="n">
        <v>38</v>
      </c>
      <c r="H104" s="35" t="n">
        <v>2</v>
      </c>
      <c r="I104" s="35" t="s">
        <v>99</v>
      </c>
      <c r="J104" s="36" t="n">
        <f aca="false">J102+1</f>
        <v>3</v>
      </c>
      <c r="K104" s="86" t="str">
        <f aca="false">"["&amp;B104&amp;"/"&amp;C104&amp;"/"&amp;D104&amp;"]:"&amp;F105</f>
        <v>[seudre/Prime712/50]:RXC04</v>
      </c>
      <c r="L104" s="38" t="s">
        <v>125</v>
      </c>
    </row>
    <row r="105" customFormat="false" ht="14.4" hidden="false" customHeight="false" outlineLevel="0" collapsed="false">
      <c r="B105" s="73" t="s">
        <v>24</v>
      </c>
      <c r="C105" s="73" t="s">
        <v>25</v>
      </c>
      <c r="D105" s="73" t="n">
        <v>50</v>
      </c>
      <c r="E105" s="73"/>
      <c r="F105" s="73" t="str">
        <f aca="false">LEFT(F103,3)&amp;TEXT(RIGHT(F103,2)+1,"#00")</f>
        <v>RXC04</v>
      </c>
      <c r="G105" s="34" t="n">
        <v>38</v>
      </c>
      <c r="H105" s="35" t="n">
        <v>2</v>
      </c>
      <c r="I105" s="35" t="s">
        <v>99</v>
      </c>
      <c r="J105" s="36" t="n">
        <f aca="false">J103+1</f>
        <v>4</v>
      </c>
      <c r="K105" s="86" t="str">
        <f aca="false">"["&amp;B105&amp;"/"&amp;C105&amp;"/"&amp;D105&amp;"]:"&amp;F104</f>
        <v>[seudre/Prime712/50]:TXC03</v>
      </c>
      <c r="L105" s="38" t="s">
        <v>125</v>
      </c>
    </row>
    <row r="106" customFormat="false" ht="14.4" hidden="false" customHeight="false" outlineLevel="0" collapsed="false">
      <c r="B106" s="73" t="s">
        <v>24</v>
      </c>
      <c r="C106" s="73" t="s">
        <v>25</v>
      </c>
      <c r="D106" s="73" t="n">
        <v>50</v>
      </c>
      <c r="E106" s="73"/>
      <c r="F106" s="73" t="str">
        <f aca="false">LEFT(F104,3)&amp;TEXT(RIGHT(F104,2)+1,"#00")</f>
        <v>TXC04</v>
      </c>
      <c r="G106" s="34" t="n">
        <v>38</v>
      </c>
      <c r="H106" s="35" t="n">
        <v>2</v>
      </c>
      <c r="I106" s="35" t="s">
        <v>99</v>
      </c>
      <c r="J106" s="36" t="n">
        <f aca="false">J104+1</f>
        <v>4</v>
      </c>
      <c r="K106" s="94" t="str">
        <f aca="false">"["&amp;B106&amp;"/"&amp;C106&amp;"/"&amp;D106&amp;"]:"&amp;F103</f>
        <v>[seudre/Prime712/50]:RXC03</v>
      </c>
      <c r="L106" s="38" t="s">
        <v>125</v>
      </c>
    </row>
    <row r="107" customFormat="false" ht="14.4" hidden="false" customHeight="false" outlineLevel="0" collapsed="false">
      <c r="B107" s="73" t="s">
        <v>24</v>
      </c>
      <c r="C107" s="73" t="s">
        <v>25</v>
      </c>
      <c r="D107" s="73" t="n">
        <v>50</v>
      </c>
      <c r="E107" s="73"/>
      <c r="F107" s="73" t="str">
        <f aca="false">LEFT(F105,3)&amp;TEXT(RIGHT(F105,2)+1,"#00")</f>
        <v>RXC05</v>
      </c>
      <c r="G107" s="34" t="n">
        <v>38</v>
      </c>
      <c r="H107" s="35" t="n">
        <v>2</v>
      </c>
      <c r="I107" s="35" t="s">
        <v>99</v>
      </c>
      <c r="J107" s="36" t="n">
        <f aca="false">J105+1</f>
        <v>5</v>
      </c>
      <c r="K107" s="95" t="str">
        <f aca="false">"["&amp;B107&amp;"/"&amp;C107&amp;"/"&amp;D107&amp;"]:"&amp;F110</f>
        <v>[seudre/Prime712/50]:TXC06</v>
      </c>
      <c r="L107" s="38" t="s">
        <v>125</v>
      </c>
    </row>
    <row r="108" customFormat="false" ht="14.4" hidden="false" customHeight="false" outlineLevel="0" collapsed="false">
      <c r="B108" s="73" t="s">
        <v>24</v>
      </c>
      <c r="C108" s="73" t="s">
        <v>25</v>
      </c>
      <c r="D108" s="73" t="n">
        <v>50</v>
      </c>
      <c r="E108" s="73"/>
      <c r="F108" s="73" t="str">
        <f aca="false">LEFT(F106,3)&amp;TEXT(RIGHT(F106,2)+1,"#00")</f>
        <v>TXC05</v>
      </c>
      <c r="G108" s="34" t="n">
        <v>38</v>
      </c>
      <c r="H108" s="35" t="n">
        <v>2</v>
      </c>
      <c r="I108" s="35" t="s">
        <v>99</v>
      </c>
      <c r="J108" s="36" t="n">
        <f aca="false">J106+1</f>
        <v>5</v>
      </c>
      <c r="K108" s="83" t="str">
        <f aca="false">"["&amp;B108&amp;"/"&amp;C108&amp;"/"&amp;D108&amp;"]:"&amp;F109</f>
        <v>[seudre/Prime712/50]:RXC06</v>
      </c>
      <c r="L108" s="38" t="s">
        <v>125</v>
      </c>
    </row>
    <row r="109" customFormat="false" ht="14.4" hidden="false" customHeight="false" outlineLevel="0" collapsed="false">
      <c r="B109" s="73" t="s">
        <v>24</v>
      </c>
      <c r="C109" s="73" t="s">
        <v>25</v>
      </c>
      <c r="D109" s="73" t="n">
        <v>50</v>
      </c>
      <c r="E109" s="73"/>
      <c r="F109" s="73" t="str">
        <f aca="false">LEFT(F107,3)&amp;TEXT(RIGHT(F107,2)+1,"#00")</f>
        <v>RXC06</v>
      </c>
      <c r="G109" s="34" t="n">
        <v>38</v>
      </c>
      <c r="H109" s="35" t="n">
        <v>2</v>
      </c>
      <c r="I109" s="35" t="s">
        <v>99</v>
      </c>
      <c r="J109" s="36" t="n">
        <f aca="false">J107+1</f>
        <v>6</v>
      </c>
      <c r="K109" s="83" t="str">
        <f aca="false">"["&amp;B109&amp;"/"&amp;C109&amp;"/"&amp;D109&amp;"]:"&amp;F108</f>
        <v>[seudre/Prime712/50]:TXC05</v>
      </c>
      <c r="L109" s="38" t="s">
        <v>125</v>
      </c>
    </row>
    <row r="110" customFormat="false" ht="14.4" hidden="false" customHeight="false" outlineLevel="0" collapsed="false">
      <c r="B110" s="73" t="s">
        <v>24</v>
      </c>
      <c r="C110" s="73" t="s">
        <v>25</v>
      </c>
      <c r="D110" s="73" t="n">
        <v>50</v>
      </c>
      <c r="E110" s="73"/>
      <c r="F110" s="73" t="str">
        <f aca="false">LEFT(F108,3)&amp;TEXT(RIGHT(F108,2)+1,"#00")</f>
        <v>TXC06</v>
      </c>
      <c r="G110" s="34" t="n">
        <v>38</v>
      </c>
      <c r="H110" s="35" t="n">
        <v>2</v>
      </c>
      <c r="I110" s="35" t="s">
        <v>99</v>
      </c>
      <c r="J110" s="36" t="n">
        <f aca="false">J108+1</f>
        <v>6</v>
      </c>
      <c r="K110" s="95" t="str">
        <f aca="false">"["&amp;B110&amp;"/"&amp;C110&amp;"/"&amp;D110&amp;"]:"&amp;F107</f>
        <v>[seudre/Prime712/50]:RXC05</v>
      </c>
      <c r="L110" s="38" t="s">
        <v>125</v>
      </c>
    </row>
    <row r="111" customFormat="false" ht="14.4" hidden="false" customHeight="false" outlineLevel="0" collapsed="false">
      <c r="B111" s="73" t="s">
        <v>24</v>
      </c>
      <c r="C111" s="73" t="s">
        <v>25</v>
      </c>
      <c r="D111" s="73" t="n">
        <v>50</v>
      </c>
      <c r="E111" s="73"/>
      <c r="F111" s="73" t="str">
        <f aca="false">LEFT(F109,3)&amp;TEXT(RIGHT(F109,2)+1,"#00")</f>
        <v>RXC07</v>
      </c>
      <c r="G111" s="34" t="n">
        <v>38</v>
      </c>
      <c r="H111" s="35" t="n">
        <v>2</v>
      </c>
      <c r="I111" s="35" t="s">
        <v>99</v>
      </c>
      <c r="J111" s="36" t="n">
        <f aca="false">J109+1</f>
        <v>7</v>
      </c>
      <c r="K111" s="96" t="str">
        <f aca="false">"["&amp;B111&amp;"/"&amp;C111&amp;"/"&amp;D111&amp;"]:"&amp;F114</f>
        <v>[seudre/Prime712/50]:TXC08</v>
      </c>
      <c r="L111" s="38" t="s">
        <v>125</v>
      </c>
    </row>
    <row r="112" customFormat="false" ht="14.4" hidden="false" customHeight="false" outlineLevel="0" collapsed="false">
      <c r="B112" s="73" t="s">
        <v>24</v>
      </c>
      <c r="C112" s="73" t="s">
        <v>25</v>
      </c>
      <c r="D112" s="73" t="n">
        <v>50</v>
      </c>
      <c r="E112" s="73"/>
      <c r="F112" s="73" t="str">
        <f aca="false">LEFT(F110,3)&amp;TEXT(RIGHT(F110,2)+1,"#00")</f>
        <v>TXC07</v>
      </c>
      <c r="G112" s="34" t="n">
        <v>38</v>
      </c>
      <c r="H112" s="35" t="n">
        <v>2</v>
      </c>
      <c r="I112" s="35" t="s">
        <v>99</v>
      </c>
      <c r="J112" s="36" t="n">
        <f aca="false">J110+1</f>
        <v>7</v>
      </c>
      <c r="K112" s="72" t="str">
        <f aca="false">"["&amp;B112&amp;"/"&amp;C112&amp;"/"&amp;D112&amp;"]:"&amp;F113</f>
        <v>[seudre/Prime712/50]:RXC08</v>
      </c>
      <c r="L112" s="38" t="s">
        <v>125</v>
      </c>
    </row>
    <row r="113" customFormat="false" ht="14.4" hidden="false" customHeight="false" outlineLevel="0" collapsed="false">
      <c r="B113" s="73" t="s">
        <v>24</v>
      </c>
      <c r="C113" s="73" t="s">
        <v>25</v>
      </c>
      <c r="D113" s="73" t="n">
        <v>50</v>
      </c>
      <c r="E113" s="73"/>
      <c r="F113" s="73" t="str">
        <f aca="false">LEFT(F111,3)&amp;TEXT(RIGHT(F111,2)+1,"#00")</f>
        <v>RXC08</v>
      </c>
      <c r="G113" s="34" t="n">
        <v>38</v>
      </c>
      <c r="H113" s="35" t="n">
        <v>2</v>
      </c>
      <c r="I113" s="35" t="s">
        <v>99</v>
      </c>
      <c r="J113" s="36" t="n">
        <f aca="false">J111+1</f>
        <v>8</v>
      </c>
      <c r="K113" s="72" t="str">
        <f aca="false">"["&amp;B113&amp;"/"&amp;C113&amp;"/"&amp;D113&amp;"]:"&amp;F112</f>
        <v>[seudre/Prime712/50]:TXC07</v>
      </c>
      <c r="L113" s="38" t="s">
        <v>125</v>
      </c>
    </row>
    <row r="114" customFormat="false" ht="14.4" hidden="false" customHeight="false" outlineLevel="0" collapsed="false">
      <c r="B114" s="73" t="s">
        <v>24</v>
      </c>
      <c r="C114" s="73" t="s">
        <v>25</v>
      </c>
      <c r="D114" s="73" t="n">
        <v>50</v>
      </c>
      <c r="E114" s="73"/>
      <c r="F114" s="73" t="str">
        <f aca="false">LEFT(F112,3)&amp;TEXT(RIGHT(F112,2)+1,"#00")</f>
        <v>TXC08</v>
      </c>
      <c r="G114" s="34" t="n">
        <v>38</v>
      </c>
      <c r="H114" s="35" t="n">
        <v>2</v>
      </c>
      <c r="I114" s="35" t="s">
        <v>99</v>
      </c>
      <c r="J114" s="36" t="n">
        <f aca="false">J112+1</f>
        <v>8</v>
      </c>
      <c r="K114" s="96" t="str">
        <f aca="false">"["&amp;B114&amp;"/"&amp;C114&amp;"/"&amp;D114&amp;"]:"&amp;F111</f>
        <v>[seudre/Prime712/50]:RXC07</v>
      </c>
      <c r="L114" s="38" t="s">
        <v>125</v>
      </c>
    </row>
    <row r="115" customFormat="false" ht="14.4" hidden="false" customHeight="false" outlineLevel="0" collapsed="false">
      <c r="B115" s="73" t="s">
        <v>24</v>
      </c>
      <c r="C115" s="73" t="s">
        <v>25</v>
      </c>
      <c r="D115" s="73" t="n">
        <v>50</v>
      </c>
      <c r="E115" s="73"/>
      <c r="F115" s="73" t="str">
        <f aca="false">LEFT(F113,3)&amp;TEXT(RIGHT(F113,2)+1,"#00")</f>
        <v>RXC09</v>
      </c>
      <c r="G115" s="34" t="n">
        <v>38</v>
      </c>
      <c r="H115" s="35" t="n">
        <v>2</v>
      </c>
      <c r="I115" s="35" t="s">
        <v>99</v>
      </c>
      <c r="J115" s="36" t="n">
        <f aca="false">J113+1</f>
        <v>9</v>
      </c>
      <c r="K115" s="97" t="str">
        <f aca="false">"["&amp;B115&amp;"/"&amp;C115&amp;"/"&amp;D115&amp;"]:"&amp;F118</f>
        <v>[seudre/Prime712/50]:TXC10</v>
      </c>
      <c r="L115" s="38" t="s">
        <v>125</v>
      </c>
    </row>
    <row r="116" customFormat="false" ht="14.4" hidden="false" customHeight="false" outlineLevel="0" collapsed="false">
      <c r="B116" s="73" t="s">
        <v>24</v>
      </c>
      <c r="C116" s="73" t="s">
        <v>25</v>
      </c>
      <c r="D116" s="73" t="n">
        <v>50</v>
      </c>
      <c r="E116" s="73"/>
      <c r="F116" s="73" t="str">
        <f aca="false">LEFT(F114,3)&amp;TEXT(RIGHT(F114,2)+1,"#00")</f>
        <v>TXC09</v>
      </c>
      <c r="G116" s="34" t="n">
        <v>38</v>
      </c>
      <c r="H116" s="35" t="n">
        <v>2</v>
      </c>
      <c r="I116" s="35" t="s">
        <v>99</v>
      </c>
      <c r="J116" s="36" t="n">
        <f aca="false">J114+1</f>
        <v>9</v>
      </c>
      <c r="K116" s="98" t="str">
        <f aca="false">"["&amp;B116&amp;"/"&amp;C116&amp;"/"&amp;D116&amp;"]:"&amp;F117</f>
        <v>[seudre/Prime712/50]:RXC10</v>
      </c>
      <c r="L116" s="38" t="s">
        <v>125</v>
      </c>
    </row>
    <row r="117" customFormat="false" ht="14.4" hidden="false" customHeight="false" outlineLevel="0" collapsed="false">
      <c r="B117" s="73" t="s">
        <v>24</v>
      </c>
      <c r="C117" s="73" t="s">
        <v>25</v>
      </c>
      <c r="D117" s="73" t="n">
        <v>50</v>
      </c>
      <c r="E117" s="73"/>
      <c r="F117" s="73" t="str">
        <f aca="false">LEFT(F115,3)&amp;TEXT(RIGHT(F115,2)+1,"#00")</f>
        <v>RXC10</v>
      </c>
      <c r="G117" s="34" t="n">
        <v>38</v>
      </c>
      <c r="H117" s="35" t="n">
        <v>2</v>
      </c>
      <c r="I117" s="35" t="s">
        <v>99</v>
      </c>
      <c r="J117" s="36" t="n">
        <f aca="false">J115+1</f>
        <v>10</v>
      </c>
      <c r="K117" s="98" t="str">
        <f aca="false">"["&amp;B117&amp;"/"&amp;C117&amp;"/"&amp;D117&amp;"]:"&amp;F116</f>
        <v>[seudre/Prime712/50]:TXC09</v>
      </c>
      <c r="L117" s="38" t="s">
        <v>125</v>
      </c>
    </row>
    <row r="118" customFormat="false" ht="14.4" hidden="false" customHeight="false" outlineLevel="0" collapsed="false">
      <c r="B118" s="73" t="s">
        <v>24</v>
      </c>
      <c r="C118" s="73" t="s">
        <v>25</v>
      </c>
      <c r="D118" s="73" t="n">
        <v>50</v>
      </c>
      <c r="E118" s="73"/>
      <c r="F118" s="73" t="str">
        <f aca="false">LEFT(F116,3)&amp;TEXT(RIGHT(F116,2)+1,"#00")</f>
        <v>TXC10</v>
      </c>
      <c r="G118" s="34" t="n">
        <v>38</v>
      </c>
      <c r="H118" s="35" t="n">
        <v>2</v>
      </c>
      <c r="I118" s="35" t="s">
        <v>99</v>
      </c>
      <c r="J118" s="36" t="n">
        <f aca="false">J116+1</f>
        <v>10</v>
      </c>
      <c r="K118" s="97" t="str">
        <f aca="false">"["&amp;B118&amp;"/"&amp;C118&amp;"/"&amp;D118&amp;"]:"&amp;F115</f>
        <v>[seudre/Prime712/50]:RXC09</v>
      </c>
      <c r="L118" s="38" t="s">
        <v>125</v>
      </c>
    </row>
    <row r="119" customFormat="false" ht="14.4" hidden="false" customHeight="false" outlineLevel="0" collapsed="false">
      <c r="B119" s="73" t="s">
        <v>24</v>
      </c>
      <c r="C119" s="73" t="s">
        <v>25</v>
      </c>
      <c r="D119" s="73" t="n">
        <v>50</v>
      </c>
      <c r="E119" s="73"/>
      <c r="F119" s="73" t="str">
        <f aca="false">LEFT(F117,3)&amp;TEXT(RIGHT(F117,2)+1,"#00")</f>
        <v>RXC11</v>
      </c>
      <c r="G119" s="34" t="n">
        <v>38</v>
      </c>
      <c r="H119" s="35" t="n">
        <v>2</v>
      </c>
      <c r="I119" s="35" t="s">
        <v>99</v>
      </c>
      <c r="J119" s="36" t="n">
        <f aca="false">J117+1</f>
        <v>11</v>
      </c>
      <c r="K119" s="37"/>
      <c r="L119" s="37"/>
    </row>
    <row r="120" customFormat="false" ht="14.4" hidden="false" customHeight="false" outlineLevel="0" collapsed="false">
      <c r="B120" s="73" t="s">
        <v>24</v>
      </c>
      <c r="C120" s="73" t="s">
        <v>25</v>
      </c>
      <c r="D120" s="73" t="n">
        <v>50</v>
      </c>
      <c r="E120" s="73"/>
      <c r="F120" s="73" t="str">
        <f aca="false">LEFT(F118,3)&amp;TEXT(RIGHT(F118,2)+1,"#00")</f>
        <v>TXC11</v>
      </c>
      <c r="G120" s="34" t="n">
        <v>38</v>
      </c>
      <c r="H120" s="35" t="n">
        <v>2</v>
      </c>
      <c r="I120" s="35" t="s">
        <v>99</v>
      </c>
      <c r="J120" s="36" t="n">
        <f aca="false">J118+1</f>
        <v>11</v>
      </c>
      <c r="K120" s="37"/>
      <c r="L120" s="37"/>
    </row>
    <row r="121" customFormat="false" ht="14.4" hidden="false" customHeight="false" outlineLevel="0" collapsed="false">
      <c r="B121" s="73" t="s">
        <v>24</v>
      </c>
      <c r="C121" s="73" t="s">
        <v>25</v>
      </c>
      <c r="D121" s="73" t="n">
        <v>50</v>
      </c>
      <c r="E121" s="73"/>
      <c r="F121" s="73" t="str">
        <f aca="false">LEFT(F119,3)&amp;TEXT(RIGHT(F119,2)+1,"#00")</f>
        <v>RXC12</v>
      </c>
      <c r="G121" s="34" t="n">
        <v>38</v>
      </c>
      <c r="H121" s="35" t="n">
        <v>2</v>
      </c>
      <c r="I121" s="35" t="s">
        <v>99</v>
      </c>
      <c r="J121" s="36" t="n">
        <f aca="false">J119+1</f>
        <v>12</v>
      </c>
      <c r="K121" s="37"/>
      <c r="L121" s="37"/>
    </row>
    <row r="122" customFormat="false" ht="14.7" hidden="false" customHeight="false" outlineLevel="0" collapsed="false">
      <c r="B122" s="75" t="s">
        <v>24</v>
      </c>
      <c r="C122" s="75" t="s">
        <v>25</v>
      </c>
      <c r="D122" s="75" t="n">
        <v>50</v>
      </c>
      <c r="E122" s="75"/>
      <c r="F122" s="75" t="str">
        <f aca="false">LEFT(F120,3)&amp;TEXT(RIGHT(F120,2)+1,"#00")</f>
        <v>TXC12</v>
      </c>
      <c r="G122" s="34" t="n">
        <v>38</v>
      </c>
      <c r="H122" s="35" t="n">
        <v>2</v>
      </c>
      <c r="I122" s="35" t="s">
        <v>99</v>
      </c>
      <c r="J122" s="36" t="n">
        <f aca="false">J120+1</f>
        <v>12</v>
      </c>
      <c r="K122" s="37"/>
      <c r="L122" s="37"/>
    </row>
    <row r="123" customFormat="false" ht="14.7" hidden="false" customHeight="false" outlineLevel="0" collapsed="false">
      <c r="B123" s="77" t="s">
        <v>24</v>
      </c>
      <c r="C123" s="77" t="s">
        <v>25</v>
      </c>
      <c r="D123" s="77" t="n">
        <v>50</v>
      </c>
      <c r="E123" s="77"/>
      <c r="F123" s="77" t="s">
        <v>130</v>
      </c>
      <c r="G123" s="34" t="n">
        <v>38</v>
      </c>
      <c r="H123" s="35" t="n">
        <v>2</v>
      </c>
      <c r="I123" s="35" t="s">
        <v>99</v>
      </c>
      <c r="J123" s="36" t="n">
        <f aca="false">J121+1</f>
        <v>13</v>
      </c>
      <c r="K123" s="37"/>
      <c r="L123" s="37"/>
    </row>
    <row r="124" customFormat="false" ht="14.4" hidden="false" customHeight="false" outlineLevel="0" collapsed="false">
      <c r="B124" s="78" t="s">
        <v>24</v>
      </c>
      <c r="C124" s="78" t="s">
        <v>25</v>
      </c>
      <c r="D124" s="78" t="n">
        <v>50</v>
      </c>
      <c r="E124" s="78"/>
      <c r="F124" s="78" t="str">
        <f aca="false">SUBSTITUTE(F123,"RX", "TX")</f>
        <v>RDC01</v>
      </c>
      <c r="G124" s="34" t="n">
        <v>38</v>
      </c>
      <c r="H124" s="35" t="n">
        <v>2</v>
      </c>
      <c r="I124" s="35" t="s">
        <v>99</v>
      </c>
      <c r="J124" s="36" t="n">
        <f aca="false">J122+1</f>
        <v>13</v>
      </c>
      <c r="K124" s="37"/>
      <c r="L124" s="37"/>
    </row>
    <row r="125" customFormat="false" ht="14.4" hidden="false" customHeight="false" outlineLevel="0" collapsed="false">
      <c r="B125" s="78" t="s">
        <v>24</v>
      </c>
      <c r="C125" s="78" t="s">
        <v>25</v>
      </c>
      <c r="D125" s="78" t="n">
        <v>50</v>
      </c>
      <c r="E125" s="78"/>
      <c r="F125" s="78" t="str">
        <f aca="false">LEFT(F123,3)&amp;TEXT(RIGHT(F123,2)+1,"#00")</f>
        <v>RDC02</v>
      </c>
      <c r="G125" s="34" t="n">
        <v>38</v>
      </c>
      <c r="H125" s="35" t="n">
        <v>2</v>
      </c>
      <c r="I125" s="35" t="s">
        <v>99</v>
      </c>
      <c r="J125" s="36" t="n">
        <f aca="false">J123+1</f>
        <v>14</v>
      </c>
      <c r="K125" s="37"/>
      <c r="L125" s="37"/>
    </row>
    <row r="126" customFormat="false" ht="14.4" hidden="false" customHeight="false" outlineLevel="0" collapsed="false">
      <c r="B126" s="78" t="s">
        <v>24</v>
      </c>
      <c r="C126" s="78" t="s">
        <v>25</v>
      </c>
      <c r="D126" s="78" t="n">
        <v>50</v>
      </c>
      <c r="E126" s="78"/>
      <c r="F126" s="78" t="str">
        <f aca="false">LEFT(F124,3)&amp;TEXT(RIGHT(F124,2)+1,"#00")</f>
        <v>RDC02</v>
      </c>
      <c r="G126" s="34" t="n">
        <v>38</v>
      </c>
      <c r="H126" s="35" t="n">
        <v>2</v>
      </c>
      <c r="I126" s="35" t="s">
        <v>99</v>
      </c>
      <c r="J126" s="36" t="n">
        <f aca="false">J124+1</f>
        <v>14</v>
      </c>
      <c r="K126" s="37"/>
      <c r="L126" s="37"/>
    </row>
    <row r="127" customFormat="false" ht="14.4" hidden="false" customHeight="false" outlineLevel="0" collapsed="false">
      <c r="B127" s="78" t="s">
        <v>24</v>
      </c>
      <c r="C127" s="78" t="s">
        <v>25</v>
      </c>
      <c r="D127" s="78" t="n">
        <v>50</v>
      </c>
      <c r="E127" s="78"/>
      <c r="F127" s="78" t="str">
        <f aca="false">LEFT(F125,3)&amp;TEXT(RIGHT(F125,2)+1,"#00")</f>
        <v>RDC03</v>
      </c>
      <c r="G127" s="34" t="n">
        <v>38</v>
      </c>
      <c r="H127" s="35" t="n">
        <v>2</v>
      </c>
      <c r="I127" s="35" t="s">
        <v>99</v>
      </c>
      <c r="J127" s="36" t="n">
        <f aca="false">J125+1</f>
        <v>15</v>
      </c>
      <c r="K127" s="94" t="str">
        <f aca="false">"["&amp;B127&amp;"/"&amp;C127&amp;"/"&amp;D127&amp;"]:"&amp;F130</f>
        <v>[seudre/Prime712/50]:RDC04</v>
      </c>
      <c r="L127" s="38" t="s">
        <v>125</v>
      </c>
    </row>
    <row r="128" customFormat="false" ht="14.4" hidden="false" customHeight="false" outlineLevel="0" collapsed="false">
      <c r="B128" s="78" t="s">
        <v>24</v>
      </c>
      <c r="C128" s="78" t="s">
        <v>25</v>
      </c>
      <c r="D128" s="78" t="n">
        <v>50</v>
      </c>
      <c r="E128" s="78"/>
      <c r="F128" s="78" t="str">
        <f aca="false">LEFT(F126,3)&amp;TEXT(RIGHT(F126,2)+1,"#00")</f>
        <v>RDC03</v>
      </c>
      <c r="G128" s="34" t="n">
        <v>38</v>
      </c>
      <c r="H128" s="35" t="n">
        <v>2</v>
      </c>
      <c r="I128" s="35" t="s">
        <v>99</v>
      </c>
      <c r="J128" s="36" t="n">
        <f aca="false">J126+1</f>
        <v>15</v>
      </c>
      <c r="K128" s="86" t="str">
        <f aca="false">"["&amp;B128&amp;"/"&amp;C128&amp;"/"&amp;D128&amp;"]:"&amp;F129</f>
        <v>[seudre/Prime712/50]:RDC04</v>
      </c>
      <c r="L128" s="38" t="s">
        <v>125</v>
      </c>
    </row>
    <row r="129" customFormat="false" ht="14.4" hidden="false" customHeight="false" outlineLevel="0" collapsed="false">
      <c r="B129" s="78" t="s">
        <v>24</v>
      </c>
      <c r="C129" s="78" t="s">
        <v>25</v>
      </c>
      <c r="D129" s="78" t="n">
        <v>50</v>
      </c>
      <c r="E129" s="78"/>
      <c r="F129" s="78" t="str">
        <f aca="false">LEFT(F127,3)&amp;TEXT(RIGHT(F127,2)+1,"#00")</f>
        <v>RDC04</v>
      </c>
      <c r="G129" s="34" t="n">
        <v>38</v>
      </c>
      <c r="H129" s="35" t="n">
        <v>2</v>
      </c>
      <c r="I129" s="35" t="s">
        <v>99</v>
      </c>
      <c r="J129" s="36" t="n">
        <f aca="false">J127+1</f>
        <v>16</v>
      </c>
      <c r="K129" s="86" t="str">
        <f aca="false">"["&amp;B129&amp;"/"&amp;C129&amp;"/"&amp;D129&amp;"]:"&amp;F128</f>
        <v>[seudre/Prime712/50]:RDC03</v>
      </c>
      <c r="L129" s="38" t="s">
        <v>125</v>
      </c>
    </row>
    <row r="130" customFormat="false" ht="14.4" hidden="false" customHeight="false" outlineLevel="0" collapsed="false">
      <c r="B130" s="78" t="s">
        <v>24</v>
      </c>
      <c r="C130" s="78" t="s">
        <v>25</v>
      </c>
      <c r="D130" s="78" t="n">
        <v>50</v>
      </c>
      <c r="E130" s="78"/>
      <c r="F130" s="78" t="str">
        <f aca="false">LEFT(F128,3)&amp;TEXT(RIGHT(F128,2)+1,"#00")</f>
        <v>RDC04</v>
      </c>
      <c r="G130" s="34" t="n">
        <v>38</v>
      </c>
      <c r="H130" s="35" t="n">
        <v>2</v>
      </c>
      <c r="I130" s="35" t="s">
        <v>99</v>
      </c>
      <c r="J130" s="36" t="n">
        <f aca="false">J128+1</f>
        <v>16</v>
      </c>
      <c r="K130" s="94" t="str">
        <f aca="false">"["&amp;B130&amp;"/"&amp;C130&amp;"/"&amp;D130&amp;"]:"&amp;F127</f>
        <v>[seudre/Prime712/50]:RDC03</v>
      </c>
      <c r="L130" s="38" t="s">
        <v>125</v>
      </c>
    </row>
    <row r="131" customFormat="false" ht="14.4" hidden="false" customHeight="false" outlineLevel="0" collapsed="false">
      <c r="B131" s="78" t="s">
        <v>24</v>
      </c>
      <c r="C131" s="78" t="s">
        <v>25</v>
      </c>
      <c r="D131" s="78" t="n">
        <v>50</v>
      </c>
      <c r="E131" s="78"/>
      <c r="F131" s="78" t="str">
        <f aca="false">LEFT(F129,3)&amp;TEXT(RIGHT(F129,2)+1,"#00")</f>
        <v>RDC05</v>
      </c>
      <c r="G131" s="34" t="n">
        <v>38</v>
      </c>
      <c r="H131" s="35" t="n">
        <v>2</v>
      </c>
      <c r="I131" s="35" t="s">
        <v>99</v>
      </c>
      <c r="J131" s="36" t="n">
        <f aca="false">J129+1</f>
        <v>17</v>
      </c>
      <c r="K131" s="95" t="str">
        <f aca="false">"["&amp;B131&amp;"/"&amp;C131&amp;"/"&amp;D131&amp;"]:"&amp;F134</f>
        <v>[seudre/Prime712/50]:RDC06</v>
      </c>
      <c r="L131" s="38" t="s">
        <v>125</v>
      </c>
    </row>
    <row r="132" customFormat="false" ht="14.4" hidden="false" customHeight="false" outlineLevel="0" collapsed="false">
      <c r="B132" s="78" t="s">
        <v>24</v>
      </c>
      <c r="C132" s="78" t="s">
        <v>25</v>
      </c>
      <c r="D132" s="78" t="n">
        <v>50</v>
      </c>
      <c r="E132" s="78"/>
      <c r="F132" s="78" t="str">
        <f aca="false">LEFT(F130,3)&amp;TEXT(RIGHT(F130,2)+1,"#00")</f>
        <v>RDC05</v>
      </c>
      <c r="G132" s="34" t="n">
        <v>38</v>
      </c>
      <c r="H132" s="35" t="n">
        <v>2</v>
      </c>
      <c r="I132" s="35" t="s">
        <v>99</v>
      </c>
      <c r="J132" s="36" t="n">
        <f aca="false">J130+1</f>
        <v>17</v>
      </c>
      <c r="K132" s="83" t="str">
        <f aca="false">"["&amp;B132&amp;"/"&amp;C132&amp;"/"&amp;D132&amp;"]:"&amp;F133</f>
        <v>[seudre/Prime712/50]:RDC06</v>
      </c>
      <c r="L132" s="38" t="s">
        <v>125</v>
      </c>
    </row>
    <row r="133" customFormat="false" ht="14.4" hidden="false" customHeight="false" outlineLevel="0" collapsed="false">
      <c r="B133" s="78" t="s">
        <v>24</v>
      </c>
      <c r="C133" s="78" t="s">
        <v>25</v>
      </c>
      <c r="D133" s="78" t="n">
        <v>50</v>
      </c>
      <c r="E133" s="78"/>
      <c r="F133" s="78" t="str">
        <f aca="false">LEFT(F131,3)&amp;TEXT(RIGHT(F131,2)+1,"#00")</f>
        <v>RDC06</v>
      </c>
      <c r="G133" s="34" t="n">
        <v>38</v>
      </c>
      <c r="H133" s="35" t="n">
        <v>2</v>
      </c>
      <c r="I133" s="35" t="s">
        <v>99</v>
      </c>
      <c r="J133" s="36" t="n">
        <f aca="false">J131+1</f>
        <v>18</v>
      </c>
      <c r="K133" s="83" t="str">
        <f aca="false">"["&amp;B133&amp;"/"&amp;C133&amp;"/"&amp;D133&amp;"]:"&amp;F132</f>
        <v>[seudre/Prime712/50]:RDC05</v>
      </c>
      <c r="L133" s="38" t="s">
        <v>125</v>
      </c>
    </row>
    <row r="134" customFormat="false" ht="14.4" hidden="false" customHeight="false" outlineLevel="0" collapsed="false">
      <c r="B134" s="78" t="s">
        <v>24</v>
      </c>
      <c r="C134" s="78" t="s">
        <v>25</v>
      </c>
      <c r="D134" s="78" t="n">
        <v>50</v>
      </c>
      <c r="E134" s="78"/>
      <c r="F134" s="78" t="str">
        <f aca="false">LEFT(F132,3)&amp;TEXT(RIGHT(F132,2)+1,"#00")</f>
        <v>RDC06</v>
      </c>
      <c r="G134" s="34" t="n">
        <v>38</v>
      </c>
      <c r="H134" s="35" t="n">
        <v>2</v>
      </c>
      <c r="I134" s="35" t="s">
        <v>99</v>
      </c>
      <c r="J134" s="36" t="n">
        <f aca="false">J132+1</f>
        <v>18</v>
      </c>
      <c r="K134" s="95" t="str">
        <f aca="false">"["&amp;B134&amp;"/"&amp;C134&amp;"/"&amp;D134&amp;"]:"&amp;F131</f>
        <v>[seudre/Prime712/50]:RDC05</v>
      </c>
      <c r="L134" s="38" t="s">
        <v>125</v>
      </c>
    </row>
    <row r="135" customFormat="false" ht="14.4" hidden="false" customHeight="false" outlineLevel="0" collapsed="false">
      <c r="B135" s="78" t="s">
        <v>24</v>
      </c>
      <c r="C135" s="78" t="s">
        <v>25</v>
      </c>
      <c r="D135" s="78" t="n">
        <v>50</v>
      </c>
      <c r="E135" s="78"/>
      <c r="F135" s="78" t="str">
        <f aca="false">LEFT(F133,3)&amp;TEXT(RIGHT(F133,2)+1,"#00")</f>
        <v>RDC07</v>
      </c>
      <c r="G135" s="34" t="n">
        <v>38</v>
      </c>
      <c r="H135" s="35" t="n">
        <v>2</v>
      </c>
      <c r="I135" s="35" t="s">
        <v>99</v>
      </c>
      <c r="J135" s="36" t="n">
        <f aca="false">J133+1</f>
        <v>19</v>
      </c>
      <c r="K135" s="96" t="str">
        <f aca="false">"["&amp;B135&amp;"/"&amp;C135&amp;"/"&amp;D135&amp;"]:"&amp;F138</f>
        <v>[seudre/Prime712/50]:RDC08</v>
      </c>
      <c r="L135" s="38" t="s">
        <v>125</v>
      </c>
    </row>
    <row r="136" customFormat="false" ht="14.4" hidden="false" customHeight="false" outlineLevel="0" collapsed="false">
      <c r="B136" s="78" t="s">
        <v>24</v>
      </c>
      <c r="C136" s="78" t="s">
        <v>25</v>
      </c>
      <c r="D136" s="78" t="n">
        <v>50</v>
      </c>
      <c r="E136" s="78"/>
      <c r="F136" s="78" t="str">
        <f aca="false">LEFT(F134,3)&amp;TEXT(RIGHT(F134,2)+1,"#00")</f>
        <v>RDC07</v>
      </c>
      <c r="G136" s="34" t="n">
        <v>38</v>
      </c>
      <c r="H136" s="35" t="n">
        <v>2</v>
      </c>
      <c r="I136" s="35" t="s">
        <v>99</v>
      </c>
      <c r="J136" s="36" t="n">
        <f aca="false">J134+1</f>
        <v>19</v>
      </c>
      <c r="K136" s="72" t="str">
        <f aca="false">"["&amp;B136&amp;"/"&amp;C136&amp;"/"&amp;D136&amp;"]:"&amp;F137</f>
        <v>[seudre/Prime712/50]:RDC08</v>
      </c>
      <c r="L136" s="38" t="s">
        <v>125</v>
      </c>
    </row>
    <row r="137" customFormat="false" ht="14.4" hidden="false" customHeight="false" outlineLevel="0" collapsed="false">
      <c r="B137" s="78" t="s">
        <v>24</v>
      </c>
      <c r="C137" s="78" t="s">
        <v>25</v>
      </c>
      <c r="D137" s="78" t="n">
        <v>50</v>
      </c>
      <c r="E137" s="78"/>
      <c r="F137" s="78" t="str">
        <f aca="false">LEFT(F135,3)&amp;TEXT(RIGHT(F135,2)+1,"#00")</f>
        <v>RDC08</v>
      </c>
      <c r="G137" s="34" t="n">
        <v>38</v>
      </c>
      <c r="H137" s="35" t="n">
        <v>2</v>
      </c>
      <c r="I137" s="35" t="s">
        <v>99</v>
      </c>
      <c r="J137" s="36" t="n">
        <f aca="false">J135+1</f>
        <v>20</v>
      </c>
      <c r="K137" s="72" t="str">
        <f aca="false">"["&amp;B137&amp;"/"&amp;C137&amp;"/"&amp;D137&amp;"]:"&amp;F136</f>
        <v>[seudre/Prime712/50]:RDC07</v>
      </c>
      <c r="L137" s="38" t="s">
        <v>125</v>
      </c>
    </row>
    <row r="138" customFormat="false" ht="14.4" hidden="false" customHeight="false" outlineLevel="0" collapsed="false">
      <c r="B138" s="78" t="s">
        <v>24</v>
      </c>
      <c r="C138" s="78" t="s">
        <v>25</v>
      </c>
      <c r="D138" s="78" t="n">
        <v>50</v>
      </c>
      <c r="E138" s="78"/>
      <c r="F138" s="78" t="str">
        <f aca="false">LEFT(F136,3)&amp;TEXT(RIGHT(F136,2)+1,"#00")</f>
        <v>RDC08</v>
      </c>
      <c r="G138" s="34" t="n">
        <v>38</v>
      </c>
      <c r="H138" s="35" t="n">
        <v>2</v>
      </c>
      <c r="I138" s="35" t="s">
        <v>99</v>
      </c>
      <c r="J138" s="36" t="n">
        <f aca="false">J136+1</f>
        <v>20</v>
      </c>
      <c r="K138" s="96" t="str">
        <f aca="false">"["&amp;B138&amp;"/"&amp;C138&amp;"/"&amp;D138&amp;"]:"&amp;F135</f>
        <v>[seudre/Prime712/50]:RDC07</v>
      </c>
      <c r="L138" s="38" t="s">
        <v>125</v>
      </c>
    </row>
    <row r="139" customFormat="false" ht="14.4" hidden="false" customHeight="false" outlineLevel="0" collapsed="false">
      <c r="B139" s="78" t="s">
        <v>24</v>
      </c>
      <c r="C139" s="78" t="s">
        <v>25</v>
      </c>
      <c r="D139" s="78" t="n">
        <v>50</v>
      </c>
      <c r="E139" s="78"/>
      <c r="F139" s="78" t="str">
        <f aca="false">LEFT(F137,3)&amp;TEXT(RIGHT(F137,2)+1,"#00")</f>
        <v>RDC09</v>
      </c>
      <c r="G139" s="34" t="n">
        <v>38</v>
      </c>
      <c r="H139" s="35" t="n">
        <v>2</v>
      </c>
      <c r="I139" s="35" t="s">
        <v>99</v>
      </c>
      <c r="J139" s="36" t="n">
        <f aca="false">J137+1</f>
        <v>21</v>
      </c>
      <c r="K139" s="97" t="str">
        <f aca="false">"["&amp;B139&amp;"/"&amp;C139&amp;"/"&amp;D139&amp;"]:"&amp;F142</f>
        <v>[seudre/Prime712/50]:RDC10</v>
      </c>
      <c r="L139" s="38" t="s">
        <v>125</v>
      </c>
    </row>
    <row r="140" customFormat="false" ht="14.4" hidden="false" customHeight="false" outlineLevel="0" collapsed="false">
      <c r="B140" s="78" t="s">
        <v>24</v>
      </c>
      <c r="C140" s="78" t="s">
        <v>25</v>
      </c>
      <c r="D140" s="78" t="n">
        <v>50</v>
      </c>
      <c r="E140" s="78"/>
      <c r="F140" s="78" t="str">
        <f aca="false">LEFT(F138,3)&amp;TEXT(RIGHT(F138,2)+1,"#00")</f>
        <v>RDC09</v>
      </c>
      <c r="G140" s="34" t="n">
        <v>38</v>
      </c>
      <c r="H140" s="35" t="n">
        <v>2</v>
      </c>
      <c r="I140" s="35" t="s">
        <v>99</v>
      </c>
      <c r="J140" s="36" t="n">
        <f aca="false">J138+1</f>
        <v>21</v>
      </c>
      <c r="K140" s="98" t="str">
        <f aca="false">"["&amp;B140&amp;"/"&amp;C140&amp;"/"&amp;D140&amp;"]:"&amp;F141</f>
        <v>[seudre/Prime712/50]:RDC10</v>
      </c>
      <c r="L140" s="38" t="s">
        <v>125</v>
      </c>
    </row>
    <row r="141" customFormat="false" ht="14.4" hidden="false" customHeight="false" outlineLevel="0" collapsed="false">
      <c r="B141" s="78" t="s">
        <v>24</v>
      </c>
      <c r="C141" s="78" t="s">
        <v>25</v>
      </c>
      <c r="D141" s="78" t="n">
        <v>50</v>
      </c>
      <c r="E141" s="78"/>
      <c r="F141" s="78" t="str">
        <f aca="false">LEFT(F139,3)&amp;TEXT(RIGHT(F139,2)+1,"#00")</f>
        <v>RDC10</v>
      </c>
      <c r="G141" s="34" t="n">
        <v>38</v>
      </c>
      <c r="H141" s="35" t="n">
        <v>2</v>
      </c>
      <c r="I141" s="35" t="s">
        <v>99</v>
      </c>
      <c r="J141" s="36" t="n">
        <f aca="false">J139+1</f>
        <v>22</v>
      </c>
      <c r="K141" s="98" t="str">
        <f aca="false">"["&amp;B141&amp;"/"&amp;C141&amp;"/"&amp;D141&amp;"]:"&amp;F140</f>
        <v>[seudre/Prime712/50]:RDC09</v>
      </c>
      <c r="L141" s="38" t="s">
        <v>125</v>
      </c>
    </row>
    <row r="142" customFormat="false" ht="14.4" hidden="false" customHeight="false" outlineLevel="0" collapsed="false">
      <c r="B142" s="78" t="s">
        <v>24</v>
      </c>
      <c r="C142" s="78" t="s">
        <v>25</v>
      </c>
      <c r="D142" s="78" t="n">
        <v>50</v>
      </c>
      <c r="E142" s="78"/>
      <c r="F142" s="78" t="str">
        <f aca="false">LEFT(F140,3)&amp;TEXT(RIGHT(F140,2)+1,"#00")</f>
        <v>RDC10</v>
      </c>
      <c r="G142" s="34" t="n">
        <v>38</v>
      </c>
      <c r="H142" s="35" t="n">
        <v>2</v>
      </c>
      <c r="I142" s="35" t="s">
        <v>99</v>
      </c>
      <c r="J142" s="36" t="n">
        <f aca="false">J140+1</f>
        <v>22</v>
      </c>
      <c r="K142" s="97" t="str">
        <f aca="false">"["&amp;B142&amp;"/"&amp;C142&amp;"/"&amp;D142&amp;"]:"&amp;F139</f>
        <v>[seudre/Prime712/50]:RDC09</v>
      </c>
      <c r="L142" s="38" t="s">
        <v>125</v>
      </c>
    </row>
    <row r="143" customFormat="false" ht="14.4" hidden="false" customHeight="false" outlineLevel="0" collapsed="false">
      <c r="B143" s="78" t="s">
        <v>24</v>
      </c>
      <c r="C143" s="78" t="s">
        <v>25</v>
      </c>
      <c r="D143" s="78" t="n">
        <v>50</v>
      </c>
      <c r="E143" s="78"/>
      <c r="F143" s="78" t="str">
        <f aca="false">LEFT(F141,3)&amp;TEXT(RIGHT(F141,2)+1,"#00")</f>
        <v>RDC11</v>
      </c>
      <c r="G143" s="34" t="n">
        <v>38</v>
      </c>
      <c r="H143" s="35" t="n">
        <v>2</v>
      </c>
      <c r="I143" s="35" t="s">
        <v>99</v>
      </c>
      <c r="J143" s="36" t="n">
        <f aca="false">J141+1</f>
        <v>23</v>
      </c>
      <c r="K143" s="37"/>
      <c r="L143" s="37"/>
    </row>
    <row r="144" customFormat="false" ht="14.4" hidden="false" customHeight="false" outlineLevel="0" collapsed="false">
      <c r="B144" s="78" t="s">
        <v>24</v>
      </c>
      <c r="C144" s="78" t="s">
        <v>25</v>
      </c>
      <c r="D144" s="78" t="n">
        <v>50</v>
      </c>
      <c r="E144" s="78"/>
      <c r="F144" s="78" t="str">
        <f aca="false">LEFT(F142,3)&amp;TEXT(RIGHT(F142,2)+1,"#00")</f>
        <v>RDC11</v>
      </c>
      <c r="G144" s="34" t="n">
        <v>38</v>
      </c>
      <c r="H144" s="35" t="n">
        <v>2</v>
      </c>
      <c r="I144" s="35" t="s">
        <v>99</v>
      </c>
      <c r="J144" s="36" t="n">
        <f aca="false">J142+1</f>
        <v>23</v>
      </c>
      <c r="K144" s="37"/>
      <c r="L144" s="37"/>
    </row>
    <row r="145" customFormat="false" ht="14.4" hidden="false" customHeight="false" outlineLevel="0" collapsed="false">
      <c r="B145" s="78" t="s">
        <v>24</v>
      </c>
      <c r="C145" s="78" t="s">
        <v>25</v>
      </c>
      <c r="D145" s="78" t="n">
        <v>50</v>
      </c>
      <c r="E145" s="78"/>
      <c r="F145" s="78" t="str">
        <f aca="false">LEFT(F143,3)&amp;TEXT(RIGHT(F143,2)+1,"#00")</f>
        <v>RDC12</v>
      </c>
      <c r="G145" s="34" t="n">
        <v>38</v>
      </c>
      <c r="H145" s="35" t="n">
        <v>2</v>
      </c>
      <c r="I145" s="35" t="s">
        <v>99</v>
      </c>
      <c r="J145" s="36" t="n">
        <f aca="false">J143+1</f>
        <v>24</v>
      </c>
      <c r="K145" s="37"/>
      <c r="L145" s="37"/>
    </row>
    <row r="146" customFormat="false" ht="14.7" hidden="false" customHeight="false" outlineLevel="0" collapsed="false">
      <c r="B146" s="79" t="s">
        <v>24</v>
      </c>
      <c r="C146" s="79" t="s">
        <v>25</v>
      </c>
      <c r="D146" s="79" t="n">
        <v>50</v>
      </c>
      <c r="E146" s="79"/>
      <c r="F146" s="79" t="str">
        <f aca="false">LEFT(F144,3)&amp;TEXT(RIGHT(F144,2)+1,"#00")</f>
        <v>RDC12</v>
      </c>
      <c r="G146" s="47" t="n">
        <v>38</v>
      </c>
      <c r="H146" s="48" t="n">
        <v>2</v>
      </c>
      <c r="I146" s="48" t="s">
        <v>99</v>
      </c>
      <c r="J146" s="49" t="n">
        <f aca="false">J144+1</f>
        <v>24</v>
      </c>
      <c r="K146" s="76"/>
      <c r="L146" s="76"/>
    </row>
    <row r="147" customFormat="false" ht="14.7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2020-11-12T15:23:22Z</dcterms:created>
  <dc:creator>anton</dc:creator>
  <dc:description/>
  <dc:language>en-US</dc:language>
  <cp:lastModifiedBy/>
  <cp:lastPrinted>2020-11-25T09:02:32Z</cp:lastPrinted>
  <dcterms:modified xsi:type="dcterms:W3CDTF">2021-07-08T16:49:05Z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