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\FELIX-LAB-OpticalFanouts\"/>
    </mc:Choice>
  </mc:AlternateContent>
  <xr:revisionPtr revIDLastSave="0" documentId="13_ncr:1_{58685FD8-7E4E-4837-8C10-DDFF9D9811A3}" xr6:coauthVersionLast="36" xr6:coauthVersionMax="36" xr10:uidLastSave="{00000000-0000-0000-0000-000000000000}"/>
  <bookViews>
    <workbookView xWindow="0" yWindow="0" windowWidth="15360" windowHeight="5910" xr2:uid="{D5191AA4-0717-4C41-8008-054D138C1EBD}"/>
  </bookViews>
  <sheets>
    <sheet name="PPOverview" sheetId="4" r:id="rId1"/>
    <sheet name="PP-8Dec2020" sheetId="6" r:id="rId2"/>
    <sheet name="PP-23Nov2020" sheetId="5" r:id="rId3"/>
    <sheet name="PP-19Nov2020" sheetId="3" r:id="rId4"/>
  </sheets>
  <definedNames>
    <definedName name="PatchTable" localSheetId="0">PPOverview!$B$28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4" l="1"/>
  <c r="AP4" i="4" s="1"/>
  <c r="AM4" i="4"/>
  <c r="E4" i="4"/>
  <c r="H4" i="4" s="1"/>
  <c r="C4" i="4"/>
  <c r="AO22" i="4"/>
  <c r="AR22" i="4" s="1"/>
  <c r="AM22" i="4"/>
  <c r="E22" i="4"/>
  <c r="H22" i="4" s="1"/>
  <c r="C22" i="4"/>
  <c r="AO19" i="4"/>
  <c r="AR19" i="4" s="1"/>
  <c r="AM19" i="4"/>
  <c r="Z19" i="4"/>
  <c r="AC19" i="4" s="1"/>
  <c r="AF19" i="4" s="1"/>
  <c r="AI19" i="4" s="1"/>
  <c r="Q19" i="4"/>
  <c r="T19" i="4" s="1"/>
  <c r="W19" i="4" s="1"/>
  <c r="H19" i="4"/>
  <c r="K19" i="4" s="1"/>
  <c r="N19" i="4" s="1"/>
  <c r="E19" i="4"/>
  <c r="F128" i="6"/>
  <c r="F130" i="6" s="1"/>
  <c r="F132" i="6" s="1"/>
  <c r="F134" i="6" s="1"/>
  <c r="F136" i="6" s="1"/>
  <c r="F138" i="6" s="1"/>
  <c r="F140" i="6" s="1"/>
  <c r="F142" i="6" s="1"/>
  <c r="F144" i="6" s="1"/>
  <c r="F146" i="6" s="1"/>
  <c r="F127" i="6"/>
  <c r="F129" i="6" s="1"/>
  <c r="F131" i="6" s="1"/>
  <c r="F133" i="6" s="1"/>
  <c r="F135" i="6" s="1"/>
  <c r="F137" i="6" s="1"/>
  <c r="F139" i="6" s="1"/>
  <c r="F141" i="6" s="1"/>
  <c r="F143" i="6" s="1"/>
  <c r="F145" i="6" s="1"/>
  <c r="F126" i="6"/>
  <c r="F125" i="6"/>
  <c r="F104" i="6"/>
  <c r="F106" i="6" s="1"/>
  <c r="F108" i="6" s="1"/>
  <c r="F110" i="6" s="1"/>
  <c r="F112" i="6" s="1"/>
  <c r="F114" i="6" s="1"/>
  <c r="F116" i="6" s="1"/>
  <c r="F118" i="6" s="1"/>
  <c r="F120" i="6" s="1"/>
  <c r="F122" i="6" s="1"/>
  <c r="F103" i="6"/>
  <c r="F105" i="6" s="1"/>
  <c r="F107" i="6" s="1"/>
  <c r="F109" i="6" s="1"/>
  <c r="F111" i="6" s="1"/>
  <c r="F113" i="6" s="1"/>
  <c r="F115" i="6" s="1"/>
  <c r="F117" i="6" s="1"/>
  <c r="F119" i="6" s="1"/>
  <c r="F121" i="6" s="1"/>
  <c r="F102" i="6"/>
  <c r="F101" i="6"/>
  <c r="F80" i="6"/>
  <c r="F82" i="6" s="1"/>
  <c r="F84" i="6" s="1"/>
  <c r="F86" i="6" s="1"/>
  <c r="F88" i="6" s="1"/>
  <c r="F90" i="6" s="1"/>
  <c r="F92" i="6" s="1"/>
  <c r="F94" i="6" s="1"/>
  <c r="F96" i="6" s="1"/>
  <c r="F98" i="6" s="1"/>
  <c r="F79" i="6"/>
  <c r="F81" i="6" s="1"/>
  <c r="F83" i="6" s="1"/>
  <c r="F85" i="6" s="1"/>
  <c r="F87" i="6" s="1"/>
  <c r="F89" i="6" s="1"/>
  <c r="F91" i="6" s="1"/>
  <c r="F93" i="6" s="1"/>
  <c r="F95" i="6" s="1"/>
  <c r="F97" i="6" s="1"/>
  <c r="F78" i="6"/>
  <c r="F77" i="6"/>
  <c r="F56" i="6"/>
  <c r="F58" i="6" s="1"/>
  <c r="F60" i="6" s="1"/>
  <c r="F62" i="6" s="1"/>
  <c r="F64" i="6" s="1"/>
  <c r="F66" i="6" s="1"/>
  <c r="F68" i="6" s="1"/>
  <c r="F70" i="6" s="1"/>
  <c r="F72" i="6" s="1"/>
  <c r="F74" i="6" s="1"/>
  <c r="F55" i="6"/>
  <c r="F57" i="6" s="1"/>
  <c r="F59" i="6" s="1"/>
  <c r="F61" i="6" s="1"/>
  <c r="F63" i="6" s="1"/>
  <c r="F65" i="6" s="1"/>
  <c r="F67" i="6" s="1"/>
  <c r="F69" i="6" s="1"/>
  <c r="F71" i="6" s="1"/>
  <c r="F73" i="6" s="1"/>
  <c r="F54" i="6"/>
  <c r="F53" i="6"/>
  <c r="B28" i="4"/>
  <c r="F124" i="6"/>
  <c r="J103" i="6"/>
  <c r="J105" i="6" s="1"/>
  <c r="J107" i="6" s="1"/>
  <c r="J109" i="6" s="1"/>
  <c r="J111" i="6" s="1"/>
  <c r="J113" i="6" s="1"/>
  <c r="J115" i="6" s="1"/>
  <c r="J117" i="6" s="1"/>
  <c r="J119" i="6" s="1"/>
  <c r="J121" i="6" s="1"/>
  <c r="J123" i="6" s="1"/>
  <c r="J125" i="6" s="1"/>
  <c r="J127" i="6" s="1"/>
  <c r="J129" i="6" s="1"/>
  <c r="J131" i="6" s="1"/>
  <c r="J133" i="6" s="1"/>
  <c r="J135" i="6" s="1"/>
  <c r="J137" i="6" s="1"/>
  <c r="J139" i="6" s="1"/>
  <c r="J141" i="6" s="1"/>
  <c r="J143" i="6" s="1"/>
  <c r="J145" i="6" s="1"/>
  <c r="J102" i="6"/>
  <c r="J104" i="6" s="1"/>
  <c r="J106" i="6" s="1"/>
  <c r="J108" i="6" s="1"/>
  <c r="J110" i="6" s="1"/>
  <c r="J112" i="6" s="1"/>
  <c r="J114" i="6" s="1"/>
  <c r="J116" i="6" s="1"/>
  <c r="J118" i="6" s="1"/>
  <c r="J120" i="6" s="1"/>
  <c r="J122" i="6" s="1"/>
  <c r="J124" i="6" s="1"/>
  <c r="J126" i="6" s="1"/>
  <c r="J128" i="6" s="1"/>
  <c r="J130" i="6" s="1"/>
  <c r="J132" i="6" s="1"/>
  <c r="J134" i="6" s="1"/>
  <c r="J136" i="6" s="1"/>
  <c r="J138" i="6" s="1"/>
  <c r="J140" i="6" s="1"/>
  <c r="J142" i="6" s="1"/>
  <c r="J144" i="6" s="1"/>
  <c r="J146" i="6" s="1"/>
  <c r="J101" i="6"/>
  <c r="F100" i="6"/>
  <c r="F76" i="6"/>
  <c r="J54" i="6"/>
  <c r="J56" i="6" s="1"/>
  <c r="J58" i="6" s="1"/>
  <c r="J60" i="6" s="1"/>
  <c r="J62" i="6" s="1"/>
  <c r="J64" i="6" s="1"/>
  <c r="J66" i="6" s="1"/>
  <c r="J68" i="6" s="1"/>
  <c r="J70" i="6" s="1"/>
  <c r="J72" i="6" s="1"/>
  <c r="J74" i="6" s="1"/>
  <c r="J76" i="6" s="1"/>
  <c r="J78" i="6" s="1"/>
  <c r="J80" i="6" s="1"/>
  <c r="J82" i="6" s="1"/>
  <c r="J84" i="6" s="1"/>
  <c r="J86" i="6" s="1"/>
  <c r="J88" i="6" s="1"/>
  <c r="J90" i="6" s="1"/>
  <c r="J92" i="6" s="1"/>
  <c r="J94" i="6" s="1"/>
  <c r="J96" i="6" s="1"/>
  <c r="J98" i="6" s="1"/>
  <c r="J53" i="6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J79" i="6" s="1"/>
  <c r="J81" i="6" s="1"/>
  <c r="J83" i="6" s="1"/>
  <c r="J85" i="6" s="1"/>
  <c r="J87" i="6" s="1"/>
  <c r="J89" i="6" s="1"/>
  <c r="J91" i="6" s="1"/>
  <c r="J93" i="6" s="1"/>
  <c r="J95" i="6" s="1"/>
  <c r="J97" i="6" s="1"/>
  <c r="F52" i="6"/>
  <c r="F29" i="6"/>
  <c r="F31" i="6" s="1"/>
  <c r="F33" i="6" s="1"/>
  <c r="F35" i="6" s="1"/>
  <c r="F37" i="6" s="1"/>
  <c r="F39" i="6" s="1"/>
  <c r="F41" i="6" s="1"/>
  <c r="F43" i="6" s="1"/>
  <c r="F45" i="6" s="1"/>
  <c r="F47" i="6" s="1"/>
  <c r="F49" i="6" s="1"/>
  <c r="F28" i="6"/>
  <c r="F30" i="6" s="1"/>
  <c r="F32" i="6" s="1"/>
  <c r="F34" i="6" s="1"/>
  <c r="F36" i="6" s="1"/>
  <c r="F38" i="6" s="1"/>
  <c r="F40" i="6" s="1"/>
  <c r="F42" i="6" s="1"/>
  <c r="F44" i="6" s="1"/>
  <c r="F46" i="6" s="1"/>
  <c r="F48" i="6" s="1"/>
  <c r="F50" i="6" s="1"/>
  <c r="J8" i="6"/>
  <c r="J10" i="6" s="1"/>
  <c r="J12" i="6" s="1"/>
  <c r="J14" i="6" s="1"/>
  <c r="J16" i="6" s="1"/>
  <c r="J18" i="6" s="1"/>
  <c r="J20" i="6" s="1"/>
  <c r="J22" i="6" s="1"/>
  <c r="J24" i="6" s="1"/>
  <c r="J26" i="6" s="1"/>
  <c r="J28" i="6" s="1"/>
  <c r="J30" i="6" s="1"/>
  <c r="J32" i="6" s="1"/>
  <c r="J34" i="6" s="1"/>
  <c r="J36" i="6" s="1"/>
  <c r="J38" i="6" s="1"/>
  <c r="J40" i="6" s="1"/>
  <c r="J42" i="6" s="1"/>
  <c r="J44" i="6" s="1"/>
  <c r="J46" i="6" s="1"/>
  <c r="J48" i="6" s="1"/>
  <c r="J50" i="6" s="1"/>
  <c r="J7" i="6"/>
  <c r="J9" i="6" s="1"/>
  <c r="J11" i="6" s="1"/>
  <c r="J13" i="6" s="1"/>
  <c r="J15" i="6" s="1"/>
  <c r="J17" i="6" s="1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6" i="6"/>
  <c r="J5" i="6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4" i="6"/>
  <c r="F6" i="6" s="1"/>
  <c r="F8" i="6" s="1"/>
  <c r="F10" i="6" s="1"/>
  <c r="F12" i="6" s="1"/>
  <c r="F14" i="6" s="1"/>
  <c r="F16" i="6" s="1"/>
  <c r="F18" i="6" s="1"/>
  <c r="F20" i="6" s="1"/>
  <c r="F22" i="6" s="1"/>
  <c r="F24" i="6" s="1"/>
  <c r="F26" i="6" s="1"/>
  <c r="K116" i="6"/>
  <c r="K100" i="6"/>
  <c r="K110" i="6"/>
  <c r="K99" i="6"/>
  <c r="K77" i="6"/>
  <c r="K98" i="6"/>
  <c r="K82" i="6"/>
  <c r="K120" i="6"/>
  <c r="K104" i="6"/>
  <c r="K92" i="6"/>
  <c r="K76" i="6"/>
  <c r="K114" i="6"/>
  <c r="K86" i="6"/>
  <c r="K75" i="6"/>
  <c r="K118" i="6"/>
  <c r="K108" i="6"/>
  <c r="K102" i="6"/>
  <c r="K96" i="6"/>
  <c r="K80" i="6"/>
  <c r="K90" i="6"/>
  <c r="K112" i="6"/>
  <c r="K101" i="6"/>
  <c r="K84" i="6"/>
  <c r="K122" i="6"/>
  <c r="K106" i="6"/>
  <c r="K94" i="6"/>
  <c r="K78" i="6"/>
  <c r="K88" i="6"/>
  <c r="AV21" i="4"/>
  <c r="R18" i="4"/>
  <c r="AU21" i="4"/>
  <c r="K99" i="5"/>
  <c r="BT21" i="4"/>
  <c r="AS21" i="4"/>
  <c r="N18" i="4"/>
  <c r="F18" i="4"/>
  <c r="BS21" i="4"/>
  <c r="AR21" i="4"/>
  <c r="O18" i="4"/>
  <c r="BP21" i="4"/>
  <c r="AO21" i="4"/>
  <c r="L18" i="4"/>
  <c r="AC18" i="4"/>
  <c r="BQ21" i="4"/>
  <c r="AP21" i="4"/>
  <c r="K18" i="4"/>
  <c r="I18" i="4"/>
  <c r="BM21" i="4"/>
  <c r="AM21" i="4"/>
  <c r="H18" i="4"/>
  <c r="AL21" i="4"/>
  <c r="BN21" i="4"/>
  <c r="BK21" i="4"/>
  <c r="BJ21" i="4"/>
  <c r="AD18" i="4"/>
  <c r="E18" i="4"/>
  <c r="U18" i="4"/>
  <c r="BG21" i="4"/>
  <c r="AA18" i="4"/>
  <c r="B18" i="4"/>
  <c r="BH21" i="4"/>
  <c r="Z18" i="4"/>
  <c r="C18" i="4"/>
  <c r="BD21" i="4"/>
  <c r="X18" i="4"/>
  <c r="Z3" i="4"/>
  <c r="BE21" i="4"/>
  <c r="W18" i="4"/>
  <c r="AY21" i="4"/>
  <c r="AX21" i="4"/>
  <c r="T18" i="4"/>
  <c r="Q18" i="4"/>
  <c r="K4" i="4" l="1"/>
  <c r="I4" i="4"/>
  <c r="AR4" i="4"/>
  <c r="F4" i="4"/>
  <c r="AU22" i="4"/>
  <c r="AS22" i="4"/>
  <c r="K22" i="4"/>
  <c r="I22" i="4"/>
  <c r="AP22" i="4"/>
  <c r="F22" i="4"/>
  <c r="AU19" i="4"/>
  <c r="AS19" i="4"/>
  <c r="AP19" i="4"/>
  <c r="F125" i="5"/>
  <c r="F127" i="5" s="1"/>
  <c r="F124" i="5"/>
  <c r="F126" i="5" s="1"/>
  <c r="F128" i="5" s="1"/>
  <c r="J102" i="5"/>
  <c r="J104" i="5" s="1"/>
  <c r="J106" i="5" s="1"/>
  <c r="J108" i="5" s="1"/>
  <c r="J110" i="5" s="1"/>
  <c r="J112" i="5" s="1"/>
  <c r="J114" i="5" s="1"/>
  <c r="J116" i="5" s="1"/>
  <c r="J118" i="5" s="1"/>
  <c r="J120" i="5" s="1"/>
  <c r="J122" i="5" s="1"/>
  <c r="J124" i="5" s="1"/>
  <c r="J126" i="5" s="1"/>
  <c r="J128" i="5" s="1"/>
  <c r="J130" i="5" s="1"/>
  <c r="J132" i="5" s="1"/>
  <c r="J134" i="5" s="1"/>
  <c r="J136" i="5" s="1"/>
  <c r="J138" i="5" s="1"/>
  <c r="J140" i="5" s="1"/>
  <c r="J142" i="5" s="1"/>
  <c r="J144" i="5" s="1"/>
  <c r="J146" i="5" s="1"/>
  <c r="J101" i="5"/>
  <c r="J103" i="5" s="1"/>
  <c r="J105" i="5" s="1"/>
  <c r="J107" i="5" s="1"/>
  <c r="J109" i="5" s="1"/>
  <c r="J111" i="5" s="1"/>
  <c r="J113" i="5" s="1"/>
  <c r="J115" i="5" s="1"/>
  <c r="J117" i="5" s="1"/>
  <c r="J119" i="5" s="1"/>
  <c r="J121" i="5" s="1"/>
  <c r="J123" i="5" s="1"/>
  <c r="J125" i="5" s="1"/>
  <c r="J127" i="5" s="1"/>
  <c r="J129" i="5" s="1"/>
  <c r="J131" i="5" s="1"/>
  <c r="J133" i="5" s="1"/>
  <c r="J135" i="5" s="1"/>
  <c r="J137" i="5" s="1"/>
  <c r="J139" i="5" s="1"/>
  <c r="J141" i="5" s="1"/>
  <c r="J143" i="5" s="1"/>
  <c r="J145" i="5" s="1"/>
  <c r="F101" i="5"/>
  <c r="F100" i="5"/>
  <c r="F77" i="5"/>
  <c r="F76" i="5"/>
  <c r="F78" i="5" s="1"/>
  <c r="J54" i="5"/>
  <c r="J56" i="5" s="1"/>
  <c r="J58" i="5" s="1"/>
  <c r="J60" i="5" s="1"/>
  <c r="J62" i="5" s="1"/>
  <c r="J64" i="5" s="1"/>
  <c r="J66" i="5" s="1"/>
  <c r="J68" i="5" s="1"/>
  <c r="J70" i="5" s="1"/>
  <c r="J72" i="5" s="1"/>
  <c r="J74" i="5" s="1"/>
  <c r="J76" i="5" s="1"/>
  <c r="J78" i="5" s="1"/>
  <c r="J80" i="5" s="1"/>
  <c r="J82" i="5" s="1"/>
  <c r="J84" i="5" s="1"/>
  <c r="J86" i="5" s="1"/>
  <c r="J88" i="5" s="1"/>
  <c r="J90" i="5" s="1"/>
  <c r="J92" i="5" s="1"/>
  <c r="J94" i="5" s="1"/>
  <c r="J96" i="5" s="1"/>
  <c r="J98" i="5" s="1"/>
  <c r="J53" i="5"/>
  <c r="J55" i="5" s="1"/>
  <c r="J57" i="5" s="1"/>
  <c r="J59" i="5" s="1"/>
  <c r="J61" i="5" s="1"/>
  <c r="J63" i="5" s="1"/>
  <c r="J65" i="5" s="1"/>
  <c r="J67" i="5" s="1"/>
  <c r="J69" i="5" s="1"/>
  <c r="J71" i="5" s="1"/>
  <c r="J73" i="5" s="1"/>
  <c r="J75" i="5" s="1"/>
  <c r="J77" i="5" s="1"/>
  <c r="J79" i="5" s="1"/>
  <c r="J81" i="5" s="1"/>
  <c r="J83" i="5" s="1"/>
  <c r="J85" i="5" s="1"/>
  <c r="J87" i="5" s="1"/>
  <c r="J89" i="5" s="1"/>
  <c r="J91" i="5" s="1"/>
  <c r="J93" i="5" s="1"/>
  <c r="J95" i="5" s="1"/>
  <c r="J97" i="5" s="1"/>
  <c r="F53" i="5"/>
  <c r="F55" i="5" s="1"/>
  <c r="F57" i="5" s="1"/>
  <c r="F59" i="5" s="1"/>
  <c r="F61" i="5" s="1"/>
  <c r="F63" i="5" s="1"/>
  <c r="F52" i="5"/>
  <c r="F54" i="5" s="1"/>
  <c r="F56" i="5" s="1"/>
  <c r="F58" i="5" s="1"/>
  <c r="F60" i="5" s="1"/>
  <c r="F62" i="5" s="1"/>
  <c r="F64" i="5" s="1"/>
  <c r="F29" i="5"/>
  <c r="F31" i="5" s="1"/>
  <c r="F33" i="5" s="1"/>
  <c r="F35" i="5" s="1"/>
  <c r="F37" i="5" s="1"/>
  <c r="F39" i="5" s="1"/>
  <c r="F41" i="5" s="1"/>
  <c r="F43" i="5" s="1"/>
  <c r="F45" i="5" s="1"/>
  <c r="F47" i="5" s="1"/>
  <c r="F49" i="5" s="1"/>
  <c r="F28" i="5"/>
  <c r="F30" i="5" s="1"/>
  <c r="F32" i="5" s="1"/>
  <c r="F34" i="5" s="1"/>
  <c r="F36" i="5" s="1"/>
  <c r="F38" i="5" s="1"/>
  <c r="F40" i="5" s="1"/>
  <c r="F42" i="5" s="1"/>
  <c r="F44" i="5" s="1"/>
  <c r="F46" i="5" s="1"/>
  <c r="F48" i="5" s="1"/>
  <c r="F50" i="5" s="1"/>
  <c r="J6" i="5"/>
  <c r="J8" i="5" s="1"/>
  <c r="J10" i="5" s="1"/>
  <c r="J12" i="5" s="1"/>
  <c r="J14" i="5" s="1"/>
  <c r="J16" i="5" s="1"/>
  <c r="J18" i="5" s="1"/>
  <c r="J20" i="5" s="1"/>
  <c r="J22" i="5" s="1"/>
  <c r="J24" i="5" s="1"/>
  <c r="J26" i="5" s="1"/>
  <c r="J28" i="5" s="1"/>
  <c r="J30" i="5" s="1"/>
  <c r="J32" i="5" s="1"/>
  <c r="J34" i="5" s="1"/>
  <c r="J36" i="5" s="1"/>
  <c r="J38" i="5" s="1"/>
  <c r="J40" i="5" s="1"/>
  <c r="J42" i="5" s="1"/>
  <c r="J44" i="5" s="1"/>
  <c r="J46" i="5" s="1"/>
  <c r="J48" i="5" s="1"/>
  <c r="J50" i="5" s="1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J33" i="5" s="1"/>
  <c r="J35" i="5" s="1"/>
  <c r="J37" i="5" s="1"/>
  <c r="J39" i="5" s="1"/>
  <c r="J41" i="5" s="1"/>
  <c r="J43" i="5" s="1"/>
  <c r="J45" i="5" s="1"/>
  <c r="J47" i="5" s="1"/>
  <c r="J49" i="5" s="1"/>
  <c r="F5" i="5"/>
  <c r="F7" i="5" s="1"/>
  <c r="F4" i="5"/>
  <c r="F6" i="5" s="1"/>
  <c r="K79" i="6"/>
  <c r="K103" i="6"/>
  <c r="AD3" i="4"/>
  <c r="BG3" i="4"/>
  <c r="AU3" i="4"/>
  <c r="AY3" i="4"/>
  <c r="O3" i="4"/>
  <c r="E3" i="4"/>
  <c r="K117" i="5"/>
  <c r="K3" i="4"/>
  <c r="AF3" i="4"/>
  <c r="AA3" i="4"/>
  <c r="AX3" i="4"/>
  <c r="BA3" i="4"/>
  <c r="AS3" i="4"/>
  <c r="I3" i="4"/>
  <c r="BN3" i="4"/>
  <c r="K114" i="5"/>
  <c r="K110" i="5"/>
  <c r="K103" i="5"/>
  <c r="K111" i="5"/>
  <c r="B3" i="4"/>
  <c r="AG3" i="4"/>
  <c r="K112" i="5"/>
  <c r="K115" i="5"/>
  <c r="BK3" i="4"/>
  <c r="K75" i="5"/>
  <c r="K105" i="5"/>
  <c r="B21" i="4"/>
  <c r="K101" i="5"/>
  <c r="F3" i="4"/>
  <c r="X3" i="4"/>
  <c r="N3" i="4"/>
  <c r="BB21" i="4"/>
  <c r="K100" i="5"/>
  <c r="BJ3" i="4"/>
  <c r="L3" i="4"/>
  <c r="BE3" i="4"/>
  <c r="AO3" i="4"/>
  <c r="K104" i="5"/>
  <c r="K109" i="5"/>
  <c r="K121" i="5"/>
  <c r="BB3" i="4"/>
  <c r="R3" i="4"/>
  <c r="W3" i="4"/>
  <c r="BD3" i="4"/>
  <c r="BS3" i="4"/>
  <c r="AJ18" i="4"/>
  <c r="AI18" i="4"/>
  <c r="K118" i="5"/>
  <c r="BP3" i="4"/>
  <c r="BT3" i="4"/>
  <c r="U3" i="4"/>
  <c r="C3" i="4"/>
  <c r="BM3" i="4"/>
  <c r="T3" i="4"/>
  <c r="K76" i="5"/>
  <c r="AV3" i="4"/>
  <c r="K102" i="5"/>
  <c r="AP3" i="4"/>
  <c r="K113" i="5"/>
  <c r="K78" i="5"/>
  <c r="K106" i="5"/>
  <c r="K116" i="5"/>
  <c r="BA21" i="4"/>
  <c r="BH3" i="4"/>
  <c r="K120" i="5"/>
  <c r="K119" i="5"/>
  <c r="Q3" i="4"/>
  <c r="AC3" i="4"/>
  <c r="K108" i="5"/>
  <c r="AR3" i="4"/>
  <c r="BQ3" i="4"/>
  <c r="K107" i="5"/>
  <c r="K122" i="5"/>
  <c r="H3" i="4"/>
  <c r="L4" i="4" l="1"/>
  <c r="N4" i="4"/>
  <c r="AU4" i="4"/>
  <c r="AS4" i="4"/>
  <c r="N22" i="4"/>
  <c r="L22" i="4"/>
  <c r="AX22" i="4"/>
  <c r="AV22" i="4"/>
  <c r="AX19" i="4"/>
  <c r="AV19" i="4"/>
  <c r="F102" i="5"/>
  <c r="F103" i="5"/>
  <c r="F8" i="5"/>
  <c r="F9" i="5"/>
  <c r="F65" i="5"/>
  <c r="F66" i="5"/>
  <c r="F80" i="5"/>
  <c r="F130" i="5"/>
  <c r="F129" i="5"/>
  <c r="F79" i="5"/>
  <c r="K81" i="6"/>
  <c r="K105" i="6"/>
  <c r="AJ21" i="4"/>
  <c r="O21" i="4"/>
  <c r="AL18" i="4"/>
  <c r="K77" i="5"/>
  <c r="H21" i="4"/>
  <c r="AG21" i="4"/>
  <c r="U21" i="4"/>
  <c r="X21" i="4"/>
  <c r="AA21" i="4"/>
  <c r="L21" i="4"/>
  <c r="K80" i="5"/>
  <c r="AP18" i="4"/>
  <c r="R21" i="4"/>
  <c r="E21" i="4"/>
  <c r="K21" i="4"/>
  <c r="F21" i="4"/>
  <c r="AM18" i="4"/>
  <c r="AD21" i="4"/>
  <c r="I21" i="4"/>
  <c r="C21" i="4"/>
  <c r="AX4" i="4" l="1"/>
  <c r="AV4" i="4"/>
  <c r="Q4" i="4"/>
  <c r="O4" i="4"/>
  <c r="BA22" i="4"/>
  <c r="AY22" i="4"/>
  <c r="O22" i="4"/>
  <c r="Q22" i="4"/>
  <c r="BA19" i="4"/>
  <c r="AY19" i="4"/>
  <c r="F104" i="5"/>
  <c r="F105" i="5"/>
  <c r="F132" i="5"/>
  <c r="F131" i="5"/>
  <c r="F82" i="5"/>
  <c r="F68" i="5"/>
  <c r="F67" i="5"/>
  <c r="F11" i="5"/>
  <c r="F13" i="5" s="1"/>
  <c r="F15" i="5" s="1"/>
  <c r="F17" i="5" s="1"/>
  <c r="F19" i="5" s="1"/>
  <c r="F21" i="5" s="1"/>
  <c r="F23" i="5" s="1"/>
  <c r="F25" i="5" s="1"/>
  <c r="F81" i="5"/>
  <c r="F10" i="5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98" i="3"/>
  <c r="K97" i="3"/>
  <c r="K96" i="3"/>
  <c r="K95" i="3"/>
  <c r="K72" i="3"/>
  <c r="K71" i="3"/>
  <c r="K68" i="3"/>
  <c r="K67" i="3"/>
  <c r="K86" i="3"/>
  <c r="K85" i="3"/>
  <c r="K84" i="3"/>
  <c r="K83" i="3"/>
  <c r="K82" i="3"/>
  <c r="K81" i="3"/>
  <c r="K80" i="3"/>
  <c r="K79" i="3"/>
  <c r="K78" i="3"/>
  <c r="K77" i="3"/>
  <c r="K76" i="3"/>
  <c r="K75" i="3"/>
  <c r="K66" i="3"/>
  <c r="K65" i="3"/>
  <c r="K64" i="3"/>
  <c r="K63" i="3"/>
  <c r="K10" i="3"/>
  <c r="K9" i="3"/>
  <c r="K8" i="3"/>
  <c r="K7" i="3"/>
  <c r="K6" i="3"/>
  <c r="K5" i="3"/>
  <c r="F125" i="3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24" i="3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J102" i="3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01" i="3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F101" i="3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00" i="3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E2" i="4"/>
  <c r="H2" i="4" s="1"/>
  <c r="K2" i="4" s="1"/>
  <c r="N2" i="4" s="1"/>
  <c r="Q2" i="4" s="1"/>
  <c r="T2" i="4" s="1"/>
  <c r="W2" i="4" s="1"/>
  <c r="Z2" i="4" s="1"/>
  <c r="AC2" i="4" s="1"/>
  <c r="AF2" i="4" s="1"/>
  <c r="AI2" i="4" s="1"/>
  <c r="AL2" i="4" s="1"/>
  <c r="AO2" i="4" s="1"/>
  <c r="AR2" i="4" s="1"/>
  <c r="AU2" i="4" s="1"/>
  <c r="AX2" i="4" s="1"/>
  <c r="BA2" i="4" s="1"/>
  <c r="BD2" i="4" s="1"/>
  <c r="BG2" i="4" s="1"/>
  <c r="BJ2" i="4" s="1"/>
  <c r="BM2" i="4" s="1"/>
  <c r="BP2" i="4" s="1"/>
  <c r="BS2" i="4" s="1"/>
  <c r="F19" i="4"/>
  <c r="C19" i="4"/>
  <c r="E17" i="4"/>
  <c r="H17" i="4" s="1"/>
  <c r="K17" i="4" s="1"/>
  <c r="N17" i="4" s="1"/>
  <c r="Q17" i="4" s="1"/>
  <c r="T17" i="4" s="1"/>
  <c r="W17" i="4" s="1"/>
  <c r="Z17" i="4" s="1"/>
  <c r="AC17" i="4" s="1"/>
  <c r="AF17" i="4" s="1"/>
  <c r="AI17" i="4" s="1"/>
  <c r="AL17" i="4" s="1"/>
  <c r="AO17" i="4" s="1"/>
  <c r="AR17" i="4" s="1"/>
  <c r="AU17" i="4" s="1"/>
  <c r="AX17" i="4" s="1"/>
  <c r="BA17" i="4" s="1"/>
  <c r="BD17" i="4" s="1"/>
  <c r="BG17" i="4" s="1"/>
  <c r="BJ17" i="4" s="1"/>
  <c r="BM17" i="4" s="1"/>
  <c r="BP17" i="4" s="1"/>
  <c r="BS17" i="4" s="1"/>
  <c r="J6" i="3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F77" i="3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76" i="3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53" i="3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52" i="3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29" i="3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28" i="3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K83" i="6"/>
  <c r="K107" i="6"/>
  <c r="N21" i="4" s="1"/>
  <c r="AS18" i="4"/>
  <c r="AO18" i="4"/>
  <c r="K82" i="5"/>
  <c r="K79" i="5"/>
  <c r="BA4" i="4" l="1"/>
  <c r="AY4" i="4"/>
  <c r="T4" i="4"/>
  <c r="R4" i="4"/>
  <c r="T22" i="4"/>
  <c r="R22" i="4"/>
  <c r="BD22" i="4"/>
  <c r="BB22" i="4"/>
  <c r="BD19" i="4"/>
  <c r="BB19" i="4"/>
  <c r="F106" i="5"/>
  <c r="F107" i="5"/>
  <c r="F12" i="5"/>
  <c r="F14" i="5" s="1"/>
  <c r="F16" i="5" s="1"/>
  <c r="F18" i="5" s="1"/>
  <c r="F20" i="5" s="1"/>
  <c r="F22" i="5" s="1"/>
  <c r="F24" i="5" s="1"/>
  <c r="F26" i="5" s="1"/>
  <c r="F83" i="5"/>
  <c r="F134" i="5"/>
  <c r="F69" i="5"/>
  <c r="F71" i="5" s="1"/>
  <c r="F70" i="5"/>
  <c r="F72" i="5" s="1"/>
  <c r="F84" i="5"/>
  <c r="F133" i="5"/>
  <c r="F4" i="3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K85" i="6"/>
  <c r="K109" i="6"/>
  <c r="Q21" i="4" s="1"/>
  <c r="AR18" i="4"/>
  <c r="AV18" i="4"/>
  <c r="K84" i="5"/>
  <c r="K81" i="5"/>
  <c r="W4" i="4" l="1"/>
  <c r="U4" i="4"/>
  <c r="BD4" i="4"/>
  <c r="BB4" i="4"/>
  <c r="BG22" i="4"/>
  <c r="BE22" i="4"/>
  <c r="W22" i="4"/>
  <c r="U22" i="4"/>
  <c r="BG19" i="4"/>
  <c r="BE19" i="4"/>
  <c r="F108" i="5"/>
  <c r="F109" i="5"/>
  <c r="F135" i="5"/>
  <c r="F136" i="5"/>
  <c r="F85" i="5"/>
  <c r="F86" i="5"/>
  <c r="F74" i="5"/>
  <c r="F73" i="5"/>
  <c r="I19" i="4"/>
  <c r="K87" i="6"/>
  <c r="K111" i="6"/>
  <c r="T21" i="4" s="1"/>
  <c r="AU18" i="4"/>
  <c r="K86" i="5"/>
  <c r="AY18" i="4"/>
  <c r="K83" i="5"/>
  <c r="BG4" i="4" l="1"/>
  <c r="BE4" i="4"/>
  <c r="Z4" i="4"/>
  <c r="X4" i="4"/>
  <c r="Z22" i="4"/>
  <c r="X22" i="4"/>
  <c r="BH22" i="4"/>
  <c r="BJ22" i="4"/>
  <c r="BJ19" i="4"/>
  <c r="BH19" i="4"/>
  <c r="F110" i="5"/>
  <c r="F111" i="5"/>
  <c r="F113" i="5" s="1"/>
  <c r="F138" i="5"/>
  <c r="F137" i="5"/>
  <c r="F87" i="5"/>
  <c r="F89" i="5" s="1"/>
  <c r="F91" i="5" s="1"/>
  <c r="F93" i="5" s="1"/>
  <c r="F95" i="5" s="1"/>
  <c r="F88" i="5"/>
  <c r="F90" i="5" s="1"/>
  <c r="F92" i="5" s="1"/>
  <c r="F94" i="5" s="1"/>
  <c r="F96" i="5" s="1"/>
  <c r="L19" i="4"/>
  <c r="K89" i="6"/>
  <c r="K113" i="6"/>
  <c r="W21" i="4" s="1"/>
  <c r="BB18" i="4"/>
  <c r="K88" i="5"/>
  <c r="K85" i="5"/>
  <c r="AX18" i="4"/>
  <c r="K90" i="5"/>
  <c r="AA4" i="4" l="1"/>
  <c r="AC4" i="4"/>
  <c r="BJ4" i="4"/>
  <c r="BH4" i="4"/>
  <c r="BK22" i="4"/>
  <c r="BM22" i="4"/>
  <c r="AC22" i="4"/>
  <c r="AA22" i="4"/>
  <c r="BM19" i="4"/>
  <c r="BK19" i="4"/>
  <c r="F112" i="5"/>
  <c r="F139" i="5"/>
  <c r="F140" i="5"/>
  <c r="F115" i="5"/>
  <c r="F98" i="5"/>
  <c r="F97" i="5"/>
  <c r="O19" i="4"/>
  <c r="K91" i="6"/>
  <c r="K115" i="6"/>
  <c r="Z21" i="4" s="1"/>
  <c r="BA18" i="4"/>
  <c r="BE18" i="4"/>
  <c r="K87" i="5"/>
  <c r="K92" i="5"/>
  <c r="BH18" i="4"/>
  <c r="BK4" i="4" l="1"/>
  <c r="BM4" i="4"/>
  <c r="AF4" i="4"/>
  <c r="AD4" i="4"/>
  <c r="AF22" i="4"/>
  <c r="AD22" i="4"/>
  <c r="BN22" i="4"/>
  <c r="BP22" i="4"/>
  <c r="BP19" i="4"/>
  <c r="BN19" i="4"/>
  <c r="F114" i="5"/>
  <c r="F117" i="5"/>
  <c r="F141" i="5"/>
  <c r="F142" i="5"/>
  <c r="R19" i="4"/>
  <c r="K93" i="6"/>
  <c r="K117" i="6"/>
  <c r="AC21" i="4" s="1"/>
  <c r="BD18" i="4"/>
  <c r="K94" i="5"/>
  <c r="K89" i="5"/>
  <c r="BK18" i="4"/>
  <c r="AI4" i="4" l="1"/>
  <c r="AJ4" i="4" s="1"/>
  <c r="AG4" i="4"/>
  <c r="BN4" i="4"/>
  <c r="BP4" i="4"/>
  <c r="BS22" i="4"/>
  <c r="BT22" i="4" s="1"/>
  <c r="BQ22" i="4"/>
  <c r="AI22" i="4"/>
  <c r="AJ22" i="4" s="1"/>
  <c r="AG22" i="4"/>
  <c r="BQ19" i="4"/>
  <c r="BS19" i="4"/>
  <c r="BT19" i="4" s="1"/>
  <c r="F116" i="5"/>
  <c r="F144" i="5"/>
  <c r="F146" i="5" s="1"/>
  <c r="F143" i="5"/>
  <c r="F145" i="5" s="1"/>
  <c r="F119" i="5"/>
  <c r="U19" i="4"/>
  <c r="K95" i="6"/>
  <c r="K119" i="6"/>
  <c r="AF21" i="4" s="1"/>
  <c r="K96" i="5"/>
  <c r="BG18" i="4"/>
  <c r="BN18" i="4"/>
  <c r="K91" i="5"/>
  <c r="BQ4" i="4" l="1"/>
  <c r="BS4" i="4"/>
  <c r="BT4" i="4" s="1"/>
  <c r="F121" i="5"/>
  <c r="F118" i="5"/>
  <c r="X19" i="4"/>
  <c r="K97" i="6"/>
  <c r="K121" i="6"/>
  <c r="AI21" i="4" s="1"/>
  <c r="BQ18" i="4"/>
  <c r="K98" i="5"/>
  <c r="K93" i="5"/>
  <c r="BJ18" i="4"/>
  <c r="F120" i="5" l="1"/>
  <c r="AA19" i="4"/>
  <c r="BT18" i="4"/>
  <c r="BM18" i="4"/>
  <c r="K95" i="5"/>
  <c r="F122" i="5" l="1"/>
  <c r="AD19" i="4"/>
  <c r="K97" i="5"/>
  <c r="BP18" i="4"/>
  <c r="AG19" i="4" l="1"/>
  <c r="BS18" i="4"/>
  <c r="AJ19" i="4" l="1"/>
</calcChain>
</file>

<file path=xl/sharedStrings.xml><?xml version="1.0" encoding="utf-8"?>
<sst xmlns="http://schemas.openxmlformats.org/spreadsheetml/2006/main" count="1599" uniqueCount="47">
  <si>
    <t>A</t>
  </si>
  <si>
    <t>B</t>
  </si>
  <si>
    <t>FLX-Line</t>
  </si>
  <si>
    <t>RXA01</t>
  </si>
  <si>
    <t>PP Unit</t>
  </si>
  <si>
    <t>RXB01</t>
  </si>
  <si>
    <t>RXC01</t>
  </si>
  <si>
    <t>RDC01</t>
  </si>
  <si>
    <t>FELIX Host</t>
  </si>
  <si>
    <t>PP MPO</t>
  </si>
  <si>
    <t>PP LC row</t>
  </si>
  <si>
    <t>PP LC col</t>
  </si>
  <si>
    <t>DUT</t>
  </si>
  <si>
    <t xml:space="preserve">                                                                                    </t>
  </si>
  <si>
    <t>seudre</t>
  </si>
  <si>
    <t>agogna</t>
  </si>
  <si>
    <t>Serial #</t>
  </si>
  <si>
    <t>PCIslot</t>
  </si>
  <si>
    <t>Type</t>
  </si>
  <si>
    <t>Prime712</t>
  </si>
  <si>
    <t>[MROD/09]:2B</t>
  </si>
  <si>
    <t>[MROD/09]:2A</t>
  </si>
  <si>
    <t>[MROD/09]:1B</t>
  </si>
  <si>
    <t>[MROD/09]:1A</t>
  </si>
  <si>
    <t>[MROD/09]:3B</t>
  </si>
  <si>
    <t>[MROD/09]:3A</t>
  </si>
  <si>
    <t>[VLDB+]:TX</t>
  </si>
  <si>
    <t>[VLDB+]:RX</t>
  </si>
  <si>
    <t>BNL712</t>
  </si>
  <si>
    <t>[brembo/eth/3]</t>
  </si>
  <si>
    <t>[brembo/eth/2]</t>
  </si>
  <si>
    <t>[VLDB]:TX</t>
  </si>
  <si>
    <t>[VLDB]:RX</t>
  </si>
  <si>
    <t>Henk</t>
  </si>
  <si>
    <t>?</t>
  </si>
  <si>
    <t>Frans</t>
  </si>
  <si>
    <t>Rene</t>
  </si>
  <si>
    <t>JJ</t>
  </si>
  <si>
    <t>Bad</t>
  </si>
  <si>
    <t>canche</t>
  </si>
  <si>
    <t>Mengqing FELIG</t>
  </si>
  <si>
    <t>Mengqing FELIX</t>
  </si>
  <si>
    <t>RXA12</t>
  </si>
  <si>
    <t>RXD12</t>
  </si>
  <si>
    <t>A: SEUDRE A,D</t>
  </si>
  <si>
    <t>A: AGOGNA A,D</t>
  </si>
  <si>
    <t>B: CANCHE A,D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</si>
</sst>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E009"/>
        <bgColor indexed="64"/>
      </patternFill>
    </fill>
    <fill>
      <patternFill patternType="solid">
        <fgColor rgb="FFFBFE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43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009"/>
      <color rgb="FFFBFEC6"/>
      <color rgb="FFF8F43E"/>
      <color rgb="FFFFFFCC"/>
      <color rgb="FFFFFF66"/>
      <color rgb="FFFFCCFF"/>
      <color rgb="FFFFFF00"/>
      <color rgb="FFCCFF66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833A-633A-4C61-83D7-C434DD7C79BB}">
  <sheetPr>
    <pageSetUpPr fitToPage="1"/>
  </sheetPr>
  <dimension ref="A2:BU38"/>
  <sheetViews>
    <sheetView tabSelected="1" workbookViewId="0">
      <selection activeCell="E43" sqref="E43"/>
    </sheetView>
  </sheetViews>
  <sheetFormatPr defaultRowHeight="14.4" x14ac:dyDescent="0.55000000000000004"/>
  <cols>
    <col min="1" max="1" width="13.89453125" bestFit="1" customWidth="1"/>
    <col min="2" max="2" width="18.47265625" bestFit="1" customWidth="1"/>
    <col min="3" max="3" width="18.62890625" bestFit="1" customWidth="1"/>
    <col min="4" max="4" width="2.1015625" customWidth="1"/>
    <col min="5" max="5" width="18.47265625" bestFit="1" customWidth="1"/>
    <col min="6" max="6" width="18.62890625" bestFit="1" customWidth="1"/>
    <col min="7" max="7" width="2.1015625" customWidth="1"/>
    <col min="8" max="8" width="18.47265625" bestFit="1" customWidth="1"/>
    <col min="9" max="9" width="18.62890625" bestFit="1" customWidth="1"/>
    <col min="10" max="10" width="2.1015625" customWidth="1"/>
    <col min="11" max="11" width="18.47265625" bestFit="1" customWidth="1"/>
    <col min="12" max="12" width="18.62890625" bestFit="1" customWidth="1"/>
    <col min="13" max="13" width="2.1015625" customWidth="1"/>
    <col min="14" max="14" width="36.3671875" bestFit="1" customWidth="1"/>
    <col min="15" max="15" width="18.62890625" bestFit="1" customWidth="1"/>
    <col min="16" max="16" width="2.1015625" customWidth="1"/>
    <col min="17" max="17" width="18.47265625" bestFit="1" customWidth="1"/>
    <col min="18" max="18" width="18.62890625" bestFit="1" customWidth="1"/>
    <col min="19" max="19" width="2.1015625" customWidth="1"/>
    <col min="20" max="20" width="18.47265625" bestFit="1" customWidth="1"/>
    <col min="21" max="21" width="18.62890625" bestFit="1" customWidth="1"/>
    <col min="22" max="22" width="2.1015625" customWidth="1"/>
    <col min="23" max="23" width="18.47265625" bestFit="1" customWidth="1"/>
    <col min="24" max="24" width="18.62890625" bestFit="1" customWidth="1"/>
    <col min="25" max="25" width="2.1015625" customWidth="1"/>
    <col min="26" max="26" width="18.47265625" bestFit="1" customWidth="1"/>
    <col min="27" max="27" width="18.62890625" bestFit="1" customWidth="1"/>
    <col min="28" max="28" width="2.1015625" customWidth="1"/>
    <col min="29" max="29" width="18.47265625" bestFit="1" customWidth="1"/>
    <col min="30" max="30" width="18.62890625" bestFit="1" customWidth="1"/>
    <col min="31" max="31" width="2.1015625" customWidth="1"/>
    <col min="32" max="32" width="18.47265625" bestFit="1" customWidth="1"/>
    <col min="33" max="33" width="18.62890625" bestFit="1" customWidth="1"/>
    <col min="34" max="34" width="2.1015625" customWidth="1"/>
    <col min="35" max="35" width="18.47265625" bestFit="1" customWidth="1"/>
    <col min="36" max="36" width="18.62890625" bestFit="1" customWidth="1"/>
    <col min="37" max="37" width="2.1015625" customWidth="1"/>
    <col min="38" max="38" width="19.9453125" bestFit="1" customWidth="1"/>
    <col min="39" max="39" width="20.05078125" bestFit="1" customWidth="1"/>
    <col min="40" max="40" width="2.1015625" customWidth="1"/>
    <col min="41" max="41" width="19.9453125" bestFit="1" customWidth="1"/>
    <col min="42" max="42" width="20.05078125" bestFit="1" customWidth="1"/>
    <col min="43" max="43" width="2.1015625" customWidth="1"/>
    <col min="44" max="44" width="19.9453125" bestFit="1" customWidth="1"/>
    <col min="45" max="45" width="20.05078125" bestFit="1" customWidth="1"/>
    <col min="46" max="46" width="2.1015625" customWidth="1"/>
    <col min="47" max="47" width="19.9453125" bestFit="1" customWidth="1"/>
    <col min="48" max="48" width="20.05078125" bestFit="1" customWidth="1"/>
    <col min="49" max="49" width="2.1015625" customWidth="1"/>
    <col min="50" max="50" width="19.9453125" bestFit="1" customWidth="1"/>
    <col min="51" max="51" width="20.05078125" bestFit="1" customWidth="1"/>
    <col min="52" max="52" width="2.1015625" customWidth="1"/>
    <col min="53" max="53" width="19.9453125" bestFit="1" customWidth="1"/>
    <col min="54" max="54" width="20.05078125" bestFit="1" customWidth="1"/>
    <col min="55" max="55" width="2.1015625" customWidth="1"/>
    <col min="56" max="56" width="19.9453125" bestFit="1" customWidth="1"/>
    <col min="57" max="57" width="20.05078125" bestFit="1" customWidth="1"/>
    <col min="58" max="58" width="2.1015625" customWidth="1"/>
    <col min="59" max="59" width="19.9453125" bestFit="1" customWidth="1"/>
    <col min="60" max="60" width="20.05078125" bestFit="1" customWidth="1"/>
    <col min="61" max="61" width="2.1015625" customWidth="1"/>
    <col min="62" max="62" width="19.9453125" bestFit="1" customWidth="1"/>
    <col min="63" max="63" width="20.05078125" bestFit="1" customWidth="1"/>
    <col min="64" max="64" width="2.1015625" customWidth="1"/>
    <col min="65" max="65" width="19.9453125" bestFit="1" customWidth="1"/>
    <col min="66" max="66" width="20.05078125" bestFit="1" customWidth="1"/>
    <col min="67" max="67" width="2.1015625" customWidth="1"/>
    <col min="68" max="68" width="19.9453125" bestFit="1" customWidth="1"/>
    <col min="69" max="69" width="20.05078125" bestFit="1" customWidth="1"/>
    <col min="70" max="70" width="2.1015625" customWidth="1"/>
    <col min="71" max="71" width="19.9453125" bestFit="1" customWidth="1"/>
    <col min="72" max="72" width="20.05078125" bestFit="1" customWidth="1"/>
    <col min="73" max="73" width="2.1015625" customWidth="1"/>
  </cols>
  <sheetData>
    <row r="2" spans="1:73" x14ac:dyDescent="0.55000000000000004">
      <c r="A2" s="3"/>
      <c r="B2" s="88">
        <v>1</v>
      </c>
      <c r="C2" s="89"/>
      <c r="D2" s="4"/>
      <c r="E2" s="88">
        <f>B2+1</f>
        <v>2</v>
      </c>
      <c r="F2" s="89"/>
      <c r="G2" s="4"/>
      <c r="H2" s="88">
        <f>E2+1</f>
        <v>3</v>
      </c>
      <c r="I2" s="89"/>
      <c r="J2" s="4"/>
      <c r="K2" s="88">
        <f>H2+1</f>
        <v>4</v>
      </c>
      <c r="L2" s="89"/>
      <c r="M2" s="4"/>
      <c r="N2" s="88">
        <f>K2+1</f>
        <v>5</v>
      </c>
      <c r="O2" s="89"/>
      <c r="P2" s="4"/>
      <c r="Q2" s="88">
        <f>N2+1</f>
        <v>6</v>
      </c>
      <c r="R2" s="89"/>
      <c r="S2" s="4"/>
      <c r="T2" s="88">
        <f>Q2+1</f>
        <v>7</v>
      </c>
      <c r="U2" s="89"/>
      <c r="V2" s="4"/>
      <c r="W2" s="88">
        <f>T2+1</f>
        <v>8</v>
      </c>
      <c r="X2" s="89"/>
      <c r="Y2" s="4"/>
      <c r="Z2" s="88">
        <f>W2+1</f>
        <v>9</v>
      </c>
      <c r="AA2" s="89"/>
      <c r="AB2" s="4"/>
      <c r="AC2" s="88">
        <f>Z2+1</f>
        <v>10</v>
      </c>
      <c r="AD2" s="89"/>
      <c r="AE2" s="4"/>
      <c r="AF2" s="88">
        <f>AC2+1</f>
        <v>11</v>
      </c>
      <c r="AG2" s="89"/>
      <c r="AH2" s="4"/>
      <c r="AI2" s="88">
        <f>AF2+1</f>
        <v>12</v>
      </c>
      <c r="AJ2" s="89"/>
      <c r="AK2" s="2"/>
      <c r="AL2" s="88">
        <f>AI2+1</f>
        <v>13</v>
      </c>
      <c r="AM2" s="89"/>
      <c r="AN2" s="4"/>
      <c r="AO2" s="88">
        <f>AL2+1</f>
        <v>14</v>
      </c>
      <c r="AP2" s="89"/>
      <c r="AQ2" s="4"/>
      <c r="AR2" s="88">
        <f>AO2+1</f>
        <v>15</v>
      </c>
      <c r="AS2" s="89"/>
      <c r="AT2" s="4"/>
      <c r="AU2" s="88">
        <f>AR2+1</f>
        <v>16</v>
      </c>
      <c r="AV2" s="89"/>
      <c r="AW2" s="4"/>
      <c r="AX2" s="88">
        <f>AU2+1</f>
        <v>17</v>
      </c>
      <c r="AY2" s="89"/>
      <c r="AZ2" s="4"/>
      <c r="BA2" s="88">
        <f>AX2+1</f>
        <v>18</v>
      </c>
      <c r="BB2" s="89"/>
      <c r="BC2" s="4"/>
      <c r="BD2" s="88">
        <f>BA2+1</f>
        <v>19</v>
      </c>
      <c r="BE2" s="89"/>
      <c r="BF2" s="4"/>
      <c r="BG2" s="88">
        <f>BD2+1</f>
        <v>20</v>
      </c>
      <c r="BH2" s="89"/>
      <c r="BI2" s="4"/>
      <c r="BJ2" s="88">
        <f>BG2+1</f>
        <v>21</v>
      </c>
      <c r="BK2" s="89"/>
      <c r="BL2" s="4"/>
      <c r="BM2" s="88">
        <f>BJ2+1</f>
        <v>22</v>
      </c>
      <c r="BN2" s="89"/>
      <c r="BO2" s="4"/>
      <c r="BP2" s="88">
        <f>BM2+1</f>
        <v>23</v>
      </c>
      <c r="BQ2" s="89"/>
      <c r="BR2" s="4"/>
      <c r="BS2" s="88">
        <f>BP2+1</f>
        <v>24</v>
      </c>
      <c r="BT2" s="89"/>
      <c r="BU2" s="2"/>
    </row>
    <row r="3" spans="1:73" x14ac:dyDescent="0.55000000000000004">
      <c r="A3" s="85" t="s">
        <v>44</v>
      </c>
      <c r="B3" s="70" t="str">
        <f ca="1">RIGHT(INDIRECT(ADDRESS(2*B2+1,11,,,PatchTable)),5)</f>
        <v/>
      </c>
      <c r="C3" s="70" t="str">
        <f ca="1">RIGHT(INDIRECT(ADDRESS(2*B2+2,11,,,PatchTable)),5)</f>
        <v/>
      </c>
      <c r="D3" s="69"/>
      <c r="E3" s="70" t="str">
        <f ca="1">RIGHT(INDIRECT(ADDRESS(2*E2+1,11,,,PatchTable)),5)</f>
        <v/>
      </c>
      <c r="F3" s="70" t="str">
        <f ca="1">RIGHT(INDIRECT(ADDRESS(2*E2+2,11,,,PatchTable)),5)</f>
        <v/>
      </c>
      <c r="G3" s="69"/>
      <c r="H3" s="70" t="str">
        <f ca="1">RIGHT(INDIRECT(ADDRESS(2*H2+1,11,,,PatchTable)),5)</f>
        <v/>
      </c>
      <c r="I3" s="70" t="str">
        <f ca="1">RIGHT(INDIRECT(ADDRESS(2*H2+2,11,,,PatchTable)),5)</f>
        <v/>
      </c>
      <c r="J3" s="69"/>
      <c r="K3" s="70" t="str">
        <f ca="1">RIGHT(INDIRECT(ADDRESS(2*K2+1,11,,,PatchTable)),5)</f>
        <v/>
      </c>
      <c r="L3" s="70" t="str">
        <f ca="1">RIGHT(INDIRECT(ADDRESS(2*K2+2,11,,,PatchTable)),5)</f>
        <v/>
      </c>
      <c r="M3" s="69"/>
      <c r="N3" s="70" t="str">
        <f ca="1">RIGHT(INDIRECT(ADDRESS(2*N2+1,11,,,PatchTable)),5)</f>
        <v/>
      </c>
      <c r="O3" s="70" t="str">
        <f ca="1">RIGHT(INDIRECT(ADDRESS(2*N2+2,11,,,PatchTable)),5)</f>
        <v/>
      </c>
      <c r="P3" s="69"/>
      <c r="Q3" s="70" t="str">
        <f ca="1">RIGHT(INDIRECT(ADDRESS(2*Q2+1,11,,,PatchTable)),5)</f>
        <v/>
      </c>
      <c r="R3" s="70" t="str">
        <f ca="1">RIGHT(INDIRECT(ADDRESS(2*Q2+2,11,,,PatchTable)),5)</f>
        <v/>
      </c>
      <c r="S3" s="69"/>
      <c r="T3" s="70" t="str">
        <f ca="1">RIGHT(INDIRECT(ADDRESS(2*T2+1,11,,,PatchTable)),5)</f>
        <v/>
      </c>
      <c r="U3" s="70" t="str">
        <f ca="1">RIGHT(INDIRECT(ADDRESS(2*T2+2,11,,,PatchTable)),5)</f>
        <v/>
      </c>
      <c r="V3" s="69"/>
      <c r="W3" s="70" t="str">
        <f ca="1">RIGHT(INDIRECT(ADDRESS(2*W2+1,11,,,PatchTable)),5)</f>
        <v/>
      </c>
      <c r="X3" s="70" t="str">
        <f ca="1">RIGHT(INDIRECT(ADDRESS(2*W2+2,11,,,PatchTable)),5)</f>
        <v/>
      </c>
      <c r="Y3" s="69"/>
      <c r="Z3" s="70" t="str">
        <f ca="1">RIGHT(INDIRECT(ADDRESS(2*Z2+1,11,,,PatchTable)),14)</f>
        <v/>
      </c>
      <c r="AA3" s="70" t="str">
        <f ca="1">RIGHT(INDIRECT(ADDRESS(2*Z2+2,11,,,PatchTable)),14)</f>
        <v/>
      </c>
      <c r="AB3" s="69"/>
      <c r="AC3" s="70" t="str">
        <f ca="1">RIGHT(INDIRECT(ADDRESS(2*AC2+1,11,,,PatchTable)),14)</f>
        <v/>
      </c>
      <c r="AD3" s="70" t="str">
        <f ca="1">RIGHT(INDIRECT(ADDRESS(2*AC2+2,11,,,PatchTable)),14)</f>
        <v/>
      </c>
      <c r="AE3" s="69"/>
      <c r="AF3" s="70" t="str">
        <f ca="1">RIGHT(INDIRECT(ADDRESS(2*AF2+1,11,,,PatchTable)),14)</f>
        <v/>
      </c>
      <c r="AG3" s="70" t="str">
        <f ca="1">RIGHT(INDIRECT(ADDRESS(2*AF2+2,11,,,PatchTable)),14)</f>
        <v/>
      </c>
      <c r="AH3" s="69"/>
      <c r="AI3" s="70"/>
      <c r="AJ3" s="70"/>
      <c r="AK3" s="69"/>
      <c r="AL3" s="70"/>
      <c r="AM3" s="70"/>
      <c r="AN3" s="69"/>
      <c r="AO3" s="70" t="str">
        <f ca="1">RIGHT(INDIRECT(ADDRESS(2*AO2+1,11,,,PatchTable)),14)</f>
        <v/>
      </c>
      <c r="AP3" s="70" t="str">
        <f ca="1">RIGHT(INDIRECT(ADDRESS(2*AO2+2,11,,,PatchTable)),14)</f>
        <v/>
      </c>
      <c r="AQ3" s="69"/>
      <c r="AR3" s="70" t="str">
        <f ca="1">RIGHT(INDIRECT(ADDRESS(2*AR2+1,11,,,PatchTable)),14)</f>
        <v/>
      </c>
      <c r="AS3" s="70" t="str">
        <f ca="1">RIGHT(INDIRECT(ADDRESS(2*AR2+2,11,,,PatchTable)),14)</f>
        <v/>
      </c>
      <c r="AT3" s="69"/>
      <c r="AU3" s="70" t="str">
        <f ca="1">RIGHT(INDIRECT(ADDRESS(2*AU2+1,11,,,PatchTable)),14)</f>
        <v/>
      </c>
      <c r="AV3" s="70" t="str">
        <f ca="1">RIGHT(INDIRECT(ADDRESS(2*AU2+2,11,,,PatchTable)),14)</f>
        <v/>
      </c>
      <c r="AW3" s="69"/>
      <c r="AX3" s="70" t="str">
        <f ca="1">RIGHT(INDIRECT(ADDRESS(2*AX2+1,11,,,PatchTable)),12)</f>
        <v/>
      </c>
      <c r="AY3" s="70" t="str">
        <f ca="1">RIGHT(INDIRECT(ADDRESS(2*AX2+2,11,,,PatchTable)),5)</f>
        <v/>
      </c>
      <c r="AZ3" s="69"/>
      <c r="BA3" s="70" t="str">
        <f ca="1">RIGHT(INDIRECT(ADDRESS(2*BA2+1,11,,,PatchTable)),12)</f>
        <v/>
      </c>
      <c r="BB3" s="70" t="str">
        <f ca="1">RIGHT(INDIRECT(ADDRESS(2*BA2+2,11,,,PatchTable)),5)</f>
        <v/>
      </c>
      <c r="BC3" s="69"/>
      <c r="BD3" s="70" t="str">
        <f ca="1">RIGHT(INDIRECT(ADDRESS(2*BD2+1,11,,,PatchTable)),12)</f>
        <v/>
      </c>
      <c r="BE3" s="70" t="str">
        <f ca="1">RIGHT(INDIRECT(ADDRESS(2*BD2+2,11,,,PatchTable)),5)</f>
        <v/>
      </c>
      <c r="BF3" s="69"/>
      <c r="BG3" s="70" t="str">
        <f ca="1">RIGHT(INDIRECT(ADDRESS(2*BG2+1,11,,,PatchTable)),12)</f>
        <v/>
      </c>
      <c r="BH3" s="70" t="str">
        <f ca="1">RIGHT(INDIRECT(ADDRESS(2*BG2+2,11,,,PatchTable)),5)</f>
        <v/>
      </c>
      <c r="BI3" s="69"/>
      <c r="BJ3" s="70" t="str">
        <f ca="1">RIGHT(INDIRECT(ADDRESS(2*BJ2+1,11,,,PatchTable)),12)</f>
        <v/>
      </c>
      <c r="BK3" s="70" t="str">
        <f ca="1">RIGHT(INDIRECT(ADDRESS(2*BJ2+2,11,,,PatchTable)),5)</f>
        <v/>
      </c>
      <c r="BL3" s="69"/>
      <c r="BM3" s="70" t="str">
        <f ca="1">RIGHT(INDIRECT(ADDRESS(2*BM2+1,11,,,PatchTable)),12)</f>
        <v/>
      </c>
      <c r="BN3" s="70" t="str">
        <f ca="1">RIGHT(INDIRECT(ADDRESS(2*BM2+2,11,,,PatchTable)),5)</f>
        <v/>
      </c>
      <c r="BO3" s="69"/>
      <c r="BP3" s="70" t="str">
        <f ca="1">RIGHT(INDIRECT(ADDRESS(2*BP2+1,11,,,PatchTable)),5)</f>
        <v/>
      </c>
      <c r="BQ3" s="70" t="str">
        <f ca="1">RIGHT(INDIRECT(ADDRESS(2*BP2+2,11,,,PatchTable)),5)</f>
        <v/>
      </c>
      <c r="BR3" s="69"/>
      <c r="BS3" s="70" t="str">
        <f ca="1">RIGHT(INDIRECT(ADDRESS(2*BS2+1,11,,,PatchTable)),12)</f>
        <v>[VLDB+]:TX</v>
      </c>
      <c r="BT3" s="70" t="str">
        <f ca="1">RIGHT(INDIRECT(ADDRESS(2*BS2+2,11,,,PatchTable)),11)</f>
        <v>[VLDB+]:RX</v>
      </c>
      <c r="BU3" s="2"/>
    </row>
    <row r="4" spans="1:73" x14ac:dyDescent="0.55000000000000004">
      <c r="A4" s="85"/>
      <c r="B4" s="67" t="s">
        <v>42</v>
      </c>
      <c r="C4" s="68" t="str">
        <f>"TX"&amp;RIGHT(B4,3)</f>
        <v>TXA12</v>
      </c>
      <c r="D4" s="8"/>
      <c r="E4" s="68" t="str">
        <f>LEFT(B4,3)&amp;TEXT(RIGHT(B4,2)-1,"#00")</f>
        <v>RXA11</v>
      </c>
      <c r="F4" s="68" t="str">
        <f>"TX"&amp;RIGHT(E4,3)</f>
        <v>TXA11</v>
      </c>
      <c r="G4" s="8"/>
      <c r="H4" s="68" t="str">
        <f>LEFT(E4,3)&amp;TEXT(RIGHT(E4,2)-1,"#00")</f>
        <v>RXA10</v>
      </c>
      <c r="I4" s="68" t="str">
        <f>"TX"&amp;RIGHT(H4,3)</f>
        <v>TXA10</v>
      </c>
      <c r="J4" s="8"/>
      <c r="K4" s="68" t="str">
        <f>LEFT(H4,3)&amp;TEXT(RIGHT(H4,2)-1,"#00")</f>
        <v>RXA09</v>
      </c>
      <c r="L4" s="68" t="str">
        <f>"TX"&amp;RIGHT(K4,3)</f>
        <v>TXA09</v>
      </c>
      <c r="M4" s="8"/>
      <c r="N4" s="68" t="str">
        <f>LEFT(K4,3)&amp;TEXT(RIGHT(K4,2)-1,"#00")</f>
        <v>RXA08</v>
      </c>
      <c r="O4" s="68" t="str">
        <f>"TX"&amp;RIGHT(N4,3)</f>
        <v>TXA08</v>
      </c>
      <c r="P4" s="8"/>
      <c r="Q4" s="68" t="str">
        <f>LEFT(N4,3)&amp;TEXT(RIGHT(N4,2)-1,"#00")</f>
        <v>RXA07</v>
      </c>
      <c r="R4" s="68" t="str">
        <f>"TX"&amp;RIGHT(Q4,3)</f>
        <v>TXA07</v>
      </c>
      <c r="S4" s="8"/>
      <c r="T4" s="68" t="str">
        <f>LEFT(Q4,3)&amp;TEXT(RIGHT(Q4,2)-1,"#00")</f>
        <v>RXA06</v>
      </c>
      <c r="U4" s="68" t="str">
        <f>"TX"&amp;RIGHT(T4,3)</f>
        <v>TXA06</v>
      </c>
      <c r="V4" s="8"/>
      <c r="W4" s="68" t="str">
        <f>LEFT(T4,3)&amp;TEXT(RIGHT(T4,2)-1,"#00")</f>
        <v>RXA05</v>
      </c>
      <c r="X4" s="68" t="str">
        <f>"TX"&amp;RIGHT(W4,3)</f>
        <v>TXA05</v>
      </c>
      <c r="Y4" s="8"/>
      <c r="Z4" s="68" t="str">
        <f>LEFT(W4,3)&amp;TEXT(RIGHT(W4,2)-1,"#00")</f>
        <v>RXA04</v>
      </c>
      <c r="AA4" s="68" t="str">
        <f>"TX"&amp;RIGHT(Z4,3)</f>
        <v>TXA04</v>
      </c>
      <c r="AB4" s="8"/>
      <c r="AC4" s="68" t="str">
        <f>LEFT(Z4,3)&amp;TEXT(RIGHT(Z4,2)-1,"#00")</f>
        <v>RXA03</v>
      </c>
      <c r="AD4" s="68" t="str">
        <f>"TX"&amp;RIGHT(AC4,3)</f>
        <v>TXA03</v>
      </c>
      <c r="AE4" s="8"/>
      <c r="AF4" s="68" t="str">
        <f>LEFT(AC4,3)&amp;TEXT(RIGHT(AC4,2)-1,"#00")</f>
        <v>RXA02</v>
      </c>
      <c r="AG4" s="68" t="str">
        <f>"TX"&amp;RIGHT(AF4,3)</f>
        <v>TXA02</v>
      </c>
      <c r="AH4" s="8"/>
      <c r="AI4" s="68" t="str">
        <f>LEFT(AF4,3)&amp;TEXT(RIGHT(AF4,2)-1,"#00")</f>
        <v>RXA01</v>
      </c>
      <c r="AJ4" s="68" t="str">
        <f>"TX"&amp;RIGHT(AI4,3)</f>
        <v>TXA01</v>
      </c>
      <c r="AK4" s="3"/>
      <c r="AL4" s="68" t="s">
        <v>43</v>
      </c>
      <c r="AM4" s="68" t="str">
        <f>"TX"&amp;RIGHT(AL4,3)</f>
        <v>TXD12</v>
      </c>
      <c r="AN4" s="8"/>
      <c r="AO4" s="68" t="str">
        <f>LEFT(AL4,3)&amp;TEXT(RIGHT(AL4,2)-1,"#00")</f>
        <v>RXD11</v>
      </c>
      <c r="AP4" s="68" t="str">
        <f>"TX"&amp;RIGHT(AO4,3)</f>
        <v>TXD11</v>
      </c>
      <c r="AQ4" s="8"/>
      <c r="AR4" s="68" t="str">
        <f>LEFT(AO4,3)&amp;TEXT(RIGHT(AO4,2)-1,"#00")</f>
        <v>RXD10</v>
      </c>
      <c r="AS4" s="68" t="str">
        <f>"TX"&amp;RIGHT(AR4,3)</f>
        <v>TXD10</v>
      </c>
      <c r="AT4" s="8"/>
      <c r="AU4" s="68" t="str">
        <f>LEFT(AR4,3)&amp;TEXT(RIGHT(AR4,2)-1,"#00")</f>
        <v>RXD09</v>
      </c>
      <c r="AV4" s="68" t="str">
        <f>"TX"&amp;RIGHT(AU4,3)</f>
        <v>TXD09</v>
      </c>
      <c r="AW4" s="8"/>
      <c r="AX4" s="68" t="str">
        <f>LEFT(AU4,3)&amp;TEXT(RIGHT(AU4,2)-1,"#00")</f>
        <v>RXD08</v>
      </c>
      <c r="AY4" s="68" t="str">
        <f>"TX"&amp;RIGHT(AX4,3)</f>
        <v>TXD08</v>
      </c>
      <c r="AZ4" s="8"/>
      <c r="BA4" s="68" t="str">
        <f>LEFT(AX4,3)&amp;TEXT(RIGHT(AX4,2)-1,"#00")</f>
        <v>RXD07</v>
      </c>
      <c r="BB4" s="68" t="str">
        <f>"TX"&amp;RIGHT(BA4,3)</f>
        <v>TXD07</v>
      </c>
      <c r="BC4" s="8"/>
      <c r="BD4" s="68" t="str">
        <f>LEFT(BA4,3)&amp;TEXT(RIGHT(BA4,2)-1,"#00")</f>
        <v>RXD06</v>
      </c>
      <c r="BE4" s="68" t="str">
        <f>"TX"&amp;RIGHT(BD4,3)</f>
        <v>TXD06</v>
      </c>
      <c r="BF4" s="8"/>
      <c r="BG4" s="68" t="str">
        <f>LEFT(BD4,3)&amp;TEXT(RIGHT(BD4,2)-1,"#00")</f>
        <v>RXD05</v>
      </c>
      <c r="BH4" s="68" t="str">
        <f>"TX"&amp;RIGHT(BG4,3)</f>
        <v>TXD05</v>
      </c>
      <c r="BI4" s="8"/>
      <c r="BJ4" s="68" t="str">
        <f>LEFT(BG4,3)&amp;TEXT(RIGHT(BG4,2)-1,"#00")</f>
        <v>RXD04</v>
      </c>
      <c r="BK4" s="68" t="str">
        <f>"TX"&amp;RIGHT(BJ4,3)</f>
        <v>TXD04</v>
      </c>
      <c r="BL4" s="8"/>
      <c r="BM4" s="68" t="str">
        <f>LEFT(BJ4,3)&amp;TEXT(RIGHT(BJ4,2)-1,"#00")</f>
        <v>RXD03</v>
      </c>
      <c r="BN4" s="68" t="str">
        <f>"TX"&amp;RIGHT(BM4,3)</f>
        <v>TXD03</v>
      </c>
      <c r="BO4" s="8"/>
      <c r="BP4" s="68" t="str">
        <f>LEFT(BM4,3)&amp;TEXT(RIGHT(BM4,2)-1,"#00")</f>
        <v>RXD02</v>
      </c>
      <c r="BQ4" s="68" t="str">
        <f>"TX"&amp;RIGHT(BP4,3)</f>
        <v>TXD02</v>
      </c>
      <c r="BR4" s="8"/>
      <c r="BS4" s="68" t="str">
        <f>LEFT(BP4,3)&amp;TEXT(RIGHT(BP4,2)-1,"#00")</f>
        <v>RXD01</v>
      </c>
      <c r="BT4" s="68" t="str">
        <f>"TX"&amp;RIGHT(BS4,3)</f>
        <v>TXD01</v>
      </c>
      <c r="BU4" s="3"/>
    </row>
    <row r="5" spans="1:73" x14ac:dyDescent="0.55000000000000004">
      <c r="A5" s="4"/>
      <c r="B5" s="9"/>
      <c r="C5" s="9"/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9"/>
      <c r="P5" s="8"/>
      <c r="Q5" s="9"/>
      <c r="R5" s="9"/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9"/>
      <c r="AE5" s="8"/>
      <c r="AF5" s="9"/>
      <c r="AG5" s="9"/>
      <c r="AH5" s="8"/>
      <c r="AI5" s="9"/>
      <c r="AJ5" s="9"/>
      <c r="AK5" s="3"/>
      <c r="AL5" s="9"/>
      <c r="AM5" s="9"/>
      <c r="AN5" s="8"/>
      <c r="AO5" s="9"/>
      <c r="AP5" s="9"/>
      <c r="AQ5" s="8"/>
      <c r="AR5" s="9"/>
      <c r="AS5" s="9"/>
      <c r="AT5" s="8"/>
      <c r="AU5" s="9"/>
      <c r="AV5" s="9"/>
      <c r="AW5" s="8"/>
      <c r="AX5" s="9"/>
      <c r="AY5" s="9"/>
      <c r="AZ5" s="8"/>
      <c r="BA5" s="9"/>
      <c r="BB5" s="9"/>
      <c r="BC5" s="8"/>
      <c r="BD5" s="9"/>
      <c r="BE5" s="9"/>
      <c r="BF5" s="8"/>
      <c r="BG5" s="9"/>
      <c r="BH5" s="9"/>
      <c r="BI5" s="8"/>
      <c r="BJ5" s="9"/>
      <c r="BK5" s="9"/>
      <c r="BL5" s="8"/>
      <c r="BM5" s="9"/>
      <c r="BN5" s="9"/>
      <c r="BO5" s="8"/>
      <c r="BP5" s="9"/>
      <c r="BQ5" s="9"/>
      <c r="BR5" s="8"/>
      <c r="BS5" s="9"/>
      <c r="BT5" s="9"/>
      <c r="BU5" s="3"/>
    </row>
    <row r="6" spans="1:73" x14ac:dyDescent="0.55000000000000004">
      <c r="A6" s="85"/>
      <c r="B6" s="83"/>
      <c r="C6" s="84"/>
      <c r="D6" s="4"/>
      <c r="E6" s="83"/>
      <c r="F6" s="84"/>
      <c r="G6" s="4"/>
      <c r="H6" s="83"/>
      <c r="I6" s="84"/>
      <c r="J6" s="4"/>
      <c r="K6" s="83"/>
      <c r="L6" s="84"/>
      <c r="M6" s="4"/>
      <c r="N6" s="83"/>
      <c r="O6" s="84"/>
      <c r="P6" s="4"/>
      <c r="Q6" s="83"/>
      <c r="R6" s="84"/>
      <c r="S6" s="4"/>
      <c r="T6" s="83"/>
      <c r="U6" s="84"/>
      <c r="V6" s="4"/>
      <c r="W6" s="83"/>
      <c r="X6" s="84"/>
      <c r="Y6" s="4"/>
      <c r="Z6" s="83"/>
      <c r="AA6" s="84"/>
      <c r="AB6" s="4"/>
      <c r="AC6" s="83"/>
      <c r="AD6" s="84"/>
      <c r="AE6" s="4"/>
      <c r="AF6" s="83"/>
      <c r="AG6" s="84"/>
      <c r="AH6" s="4"/>
      <c r="AI6" s="83"/>
      <c r="AJ6" s="84"/>
      <c r="AK6" s="2"/>
      <c r="AL6" s="83"/>
      <c r="AM6" s="84"/>
      <c r="AN6" s="4"/>
      <c r="AO6" s="83"/>
      <c r="AP6" s="84"/>
      <c r="AQ6" s="4"/>
      <c r="AR6" s="83"/>
      <c r="AS6" s="84"/>
      <c r="AT6" s="4"/>
      <c r="AU6" s="83"/>
      <c r="AV6" s="84"/>
      <c r="AW6" s="4"/>
      <c r="AX6" s="83"/>
      <c r="AY6" s="84"/>
      <c r="AZ6" s="4"/>
      <c r="BA6" s="83"/>
      <c r="BB6" s="84"/>
      <c r="BC6" s="4"/>
      <c r="BD6" s="83"/>
      <c r="BE6" s="84"/>
      <c r="BF6" s="4"/>
      <c r="BG6" s="83"/>
      <c r="BH6" s="84"/>
      <c r="BI6" s="4"/>
      <c r="BJ6" s="83"/>
      <c r="BK6" s="84"/>
      <c r="BL6" s="4"/>
      <c r="BM6" s="83"/>
      <c r="BN6" s="84"/>
      <c r="BO6" s="4"/>
      <c r="BP6" s="83"/>
      <c r="BQ6" s="84"/>
      <c r="BR6" s="4"/>
      <c r="BS6" s="83"/>
      <c r="BT6" s="84"/>
      <c r="BU6" s="2"/>
    </row>
    <row r="7" spans="1:73" x14ac:dyDescent="0.55000000000000004">
      <c r="A7" s="85"/>
      <c r="B7" s="9"/>
      <c r="C7" s="9"/>
      <c r="D7" s="8"/>
      <c r="E7" s="9"/>
      <c r="F7" s="9"/>
      <c r="G7" s="8"/>
      <c r="H7" s="9"/>
      <c r="I7" s="9"/>
      <c r="J7" s="8"/>
      <c r="K7" s="9"/>
      <c r="L7" s="9"/>
      <c r="M7" s="8"/>
      <c r="N7" s="9"/>
      <c r="O7" s="9"/>
      <c r="P7" s="8"/>
      <c r="Q7" s="9"/>
      <c r="R7" s="9"/>
      <c r="S7" s="8"/>
      <c r="T7" s="9"/>
      <c r="U7" s="9"/>
      <c r="V7" s="8"/>
      <c r="W7" s="9"/>
      <c r="X7" s="9"/>
      <c r="Y7" s="8"/>
      <c r="Z7" s="9"/>
      <c r="AA7" s="9"/>
      <c r="AB7" s="8"/>
      <c r="AC7" s="9"/>
      <c r="AD7" s="9"/>
      <c r="AE7" s="8"/>
      <c r="AF7" s="9"/>
      <c r="AG7" s="9"/>
      <c r="AH7" s="8"/>
      <c r="AI7" s="9"/>
      <c r="AJ7" s="9"/>
      <c r="AK7" s="3"/>
      <c r="AL7" s="9"/>
      <c r="AM7" s="9"/>
      <c r="AN7" s="8"/>
      <c r="AO7" s="9"/>
      <c r="AP7" s="9"/>
      <c r="AQ7" s="8"/>
      <c r="AR7" s="9"/>
      <c r="AS7" s="9"/>
      <c r="AT7" s="8"/>
      <c r="AU7" s="9"/>
      <c r="AV7" s="9"/>
      <c r="AW7" s="8"/>
      <c r="AX7" s="9"/>
      <c r="AY7" s="9"/>
      <c r="AZ7" s="8"/>
      <c r="BA7" s="9"/>
      <c r="BB7" s="9"/>
      <c r="BC7" s="8"/>
      <c r="BD7" s="9"/>
      <c r="BE7" s="9"/>
      <c r="BF7" s="8"/>
      <c r="BG7" s="9"/>
      <c r="BH7" s="9"/>
      <c r="BI7" s="8"/>
      <c r="BJ7" s="9"/>
      <c r="BK7" s="9"/>
      <c r="BL7" s="8"/>
      <c r="BM7" s="9"/>
      <c r="BN7" s="9"/>
      <c r="BO7" s="8"/>
      <c r="BP7" s="9"/>
      <c r="BQ7" s="9"/>
      <c r="BR7" s="8"/>
      <c r="BS7" s="9"/>
      <c r="BT7" s="9"/>
      <c r="BU7" s="3"/>
    </row>
    <row r="8" spans="1:73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x14ac:dyDescent="0.55000000000000004">
      <c r="A9" s="10"/>
      <c r="B9" s="86"/>
      <c r="C9" s="86"/>
      <c r="D9" s="11"/>
      <c r="E9" s="86"/>
      <c r="F9" s="86"/>
      <c r="G9" s="11"/>
      <c r="H9" s="86"/>
      <c r="I9" s="86"/>
      <c r="J9" s="11"/>
      <c r="K9" s="86"/>
      <c r="L9" s="86"/>
      <c r="M9" s="11"/>
      <c r="N9" s="86"/>
      <c r="O9" s="86"/>
      <c r="P9" s="11"/>
      <c r="Q9" s="86"/>
      <c r="R9" s="86"/>
      <c r="S9" s="11"/>
      <c r="T9" s="86"/>
      <c r="U9" s="86"/>
      <c r="V9" s="11"/>
      <c r="W9" s="86"/>
      <c r="X9" s="86"/>
      <c r="Y9" s="11"/>
      <c r="Z9" s="86"/>
      <c r="AA9" s="86"/>
      <c r="AB9" s="11"/>
      <c r="AC9" s="86"/>
      <c r="AD9" s="86"/>
      <c r="AE9" s="11"/>
      <c r="AF9" s="86"/>
      <c r="AG9" s="86"/>
      <c r="AH9" s="11"/>
      <c r="AI9" s="86"/>
      <c r="AJ9" s="86"/>
      <c r="AK9" s="12"/>
      <c r="AL9" s="86"/>
      <c r="AM9" s="86"/>
      <c r="AN9" s="11"/>
      <c r="AO9" s="86"/>
      <c r="AP9" s="86"/>
      <c r="AQ9" s="11"/>
      <c r="AR9" s="86"/>
      <c r="AS9" s="86"/>
      <c r="AT9" s="11"/>
      <c r="AU9" s="86"/>
      <c r="AV9" s="86"/>
      <c r="AW9" s="11"/>
      <c r="AX9" s="86"/>
      <c r="AY9" s="86"/>
      <c r="AZ9" s="11"/>
      <c r="BA9" s="86"/>
      <c r="BB9" s="86"/>
      <c r="BC9" s="11"/>
      <c r="BD9" s="86"/>
      <c r="BE9" s="86"/>
      <c r="BF9" s="11"/>
      <c r="BG9" s="86"/>
      <c r="BH9" s="86"/>
      <c r="BI9" s="11"/>
      <c r="BJ9" s="86"/>
      <c r="BK9" s="86"/>
      <c r="BL9" s="11"/>
      <c r="BM9" s="86"/>
      <c r="BN9" s="86"/>
      <c r="BO9" s="11"/>
      <c r="BP9" s="86"/>
      <c r="BQ9" s="86"/>
      <c r="BR9" s="11"/>
      <c r="BS9" s="86"/>
      <c r="BT9" s="86"/>
      <c r="BU9" s="12"/>
    </row>
    <row r="10" spans="1:73" x14ac:dyDescent="0.55000000000000004">
      <c r="A10" s="87"/>
      <c r="B10" s="86"/>
      <c r="C10" s="86"/>
      <c r="D10" s="11"/>
      <c r="E10" s="86"/>
      <c r="F10" s="86"/>
      <c r="G10" s="11"/>
      <c r="H10" s="86"/>
      <c r="I10" s="86"/>
      <c r="J10" s="11"/>
      <c r="K10" s="86"/>
      <c r="L10" s="86"/>
      <c r="M10" s="11"/>
      <c r="N10" s="86"/>
      <c r="O10" s="86"/>
      <c r="P10" s="11"/>
      <c r="Q10" s="86"/>
      <c r="R10" s="86"/>
      <c r="S10" s="11"/>
      <c r="T10" s="86"/>
      <c r="U10" s="86"/>
      <c r="V10" s="11"/>
      <c r="W10" s="86"/>
      <c r="X10" s="86"/>
      <c r="Y10" s="11"/>
      <c r="Z10" s="86"/>
      <c r="AA10" s="86"/>
      <c r="AB10" s="11"/>
      <c r="AC10" s="86"/>
      <c r="AD10" s="86"/>
      <c r="AE10" s="11"/>
      <c r="AF10" s="86"/>
      <c r="AG10" s="86"/>
      <c r="AH10" s="11"/>
      <c r="AI10" s="86"/>
      <c r="AJ10" s="86"/>
      <c r="AK10" s="12"/>
      <c r="AL10" s="86"/>
      <c r="AM10" s="86"/>
      <c r="AN10" s="11"/>
      <c r="AO10" s="86"/>
      <c r="AP10" s="86"/>
      <c r="AQ10" s="11"/>
      <c r="AR10" s="86"/>
      <c r="AS10" s="86"/>
      <c r="AT10" s="11"/>
      <c r="AU10" s="86"/>
      <c r="AV10" s="86"/>
      <c r="AW10" s="11"/>
      <c r="AX10" s="86"/>
      <c r="AY10" s="86"/>
      <c r="AZ10" s="11"/>
      <c r="BA10" s="86"/>
      <c r="BB10" s="86"/>
      <c r="BC10" s="11"/>
      <c r="BD10" s="86"/>
      <c r="BE10" s="86"/>
      <c r="BF10" s="11"/>
      <c r="BG10" s="86"/>
      <c r="BH10" s="86"/>
      <c r="BI10" s="11"/>
      <c r="BJ10" s="86"/>
      <c r="BK10" s="86"/>
      <c r="BL10" s="11"/>
      <c r="BM10" s="86"/>
      <c r="BN10" s="86"/>
      <c r="BO10" s="11"/>
      <c r="BP10" s="86"/>
      <c r="BQ10" s="86"/>
      <c r="BR10" s="11"/>
      <c r="BS10" s="86"/>
      <c r="BT10" s="86"/>
      <c r="BU10" s="12"/>
    </row>
    <row r="11" spans="1:73" x14ac:dyDescent="0.55000000000000004">
      <c r="A11" s="87"/>
      <c r="B11" s="13"/>
      <c r="C11" s="14"/>
      <c r="D11" s="15"/>
      <c r="E11" s="14"/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5"/>
      <c r="AF11" s="14"/>
      <c r="AG11" s="14"/>
      <c r="AH11" s="15"/>
      <c r="AI11" s="14"/>
      <c r="AJ11" s="14"/>
      <c r="AK11" s="10"/>
      <c r="AL11" s="14"/>
      <c r="AM11" s="14"/>
      <c r="AN11" s="15"/>
      <c r="AO11" s="14"/>
      <c r="AP11" s="14"/>
      <c r="AQ11" s="15"/>
      <c r="AR11" s="14"/>
      <c r="AS11" s="14"/>
      <c r="AT11" s="15"/>
      <c r="AU11" s="14"/>
      <c r="AV11" s="14"/>
      <c r="AW11" s="15"/>
      <c r="AX11" s="14"/>
      <c r="AY11" s="14"/>
      <c r="AZ11" s="15"/>
      <c r="BA11" s="14"/>
      <c r="BB11" s="14"/>
      <c r="BC11" s="15"/>
      <c r="BD11" s="14"/>
      <c r="BE11" s="14"/>
      <c r="BF11" s="15"/>
      <c r="BG11" s="14"/>
      <c r="BH11" s="14"/>
      <c r="BI11" s="15"/>
      <c r="BJ11" s="14"/>
      <c r="BK11" s="14"/>
      <c r="BL11" s="15"/>
      <c r="BM11" s="14"/>
      <c r="BN11" s="14"/>
      <c r="BO11" s="15"/>
      <c r="BP11" s="14"/>
      <c r="BQ11" s="14"/>
      <c r="BR11" s="15"/>
      <c r="BS11" s="14"/>
      <c r="BT11" s="14"/>
      <c r="BU11" s="10"/>
    </row>
    <row r="12" spans="1:73" x14ac:dyDescent="0.55000000000000004">
      <c r="A12" s="11"/>
      <c r="B12" s="14"/>
      <c r="C12" s="14"/>
      <c r="D12" s="15"/>
      <c r="E12" s="14"/>
      <c r="F12" s="14"/>
      <c r="G12" s="15"/>
      <c r="H12" s="14"/>
      <c r="I12" s="14"/>
      <c r="J12" s="15"/>
      <c r="K12" s="14"/>
      <c r="L12" s="14"/>
      <c r="M12" s="15"/>
      <c r="N12" s="14"/>
      <c r="O12" s="14"/>
      <c r="P12" s="15"/>
      <c r="Q12" s="14"/>
      <c r="R12" s="14"/>
      <c r="S12" s="15"/>
      <c r="T12" s="14"/>
      <c r="U12" s="14"/>
      <c r="V12" s="15"/>
      <c r="W12" s="14"/>
      <c r="X12" s="14"/>
      <c r="Y12" s="15"/>
      <c r="Z12" s="14"/>
      <c r="AA12" s="14"/>
      <c r="AB12" s="15"/>
      <c r="AC12" s="14"/>
      <c r="AD12" s="14"/>
      <c r="AE12" s="15"/>
      <c r="AF12" s="14"/>
      <c r="AG12" s="14"/>
      <c r="AH12" s="15"/>
      <c r="AI12" s="14"/>
      <c r="AJ12" s="14"/>
      <c r="AK12" s="10"/>
      <c r="AL12" s="14"/>
      <c r="AM12" s="14"/>
      <c r="AN12" s="15"/>
      <c r="AO12" s="14"/>
      <c r="AP12" s="14"/>
      <c r="AQ12" s="15"/>
      <c r="AR12" s="14"/>
      <c r="AS12" s="14"/>
      <c r="AT12" s="15"/>
      <c r="AU12" s="14"/>
      <c r="AV12" s="14"/>
      <c r="AW12" s="15"/>
      <c r="AX12" s="14"/>
      <c r="AY12" s="14"/>
      <c r="AZ12" s="15"/>
      <c r="BA12" s="14"/>
      <c r="BB12" s="14"/>
      <c r="BC12" s="15"/>
      <c r="BD12" s="14"/>
      <c r="BE12" s="14"/>
      <c r="BF12" s="15"/>
      <c r="BG12" s="14"/>
      <c r="BH12" s="14"/>
      <c r="BI12" s="15"/>
      <c r="BJ12" s="14"/>
      <c r="BK12" s="14"/>
      <c r="BL12" s="15"/>
      <c r="BM12" s="14"/>
      <c r="BN12" s="14"/>
      <c r="BO12" s="15"/>
      <c r="BP12" s="14"/>
      <c r="BQ12" s="14"/>
      <c r="BR12" s="15"/>
      <c r="BS12" s="14"/>
      <c r="BT12" s="14"/>
      <c r="BU12" s="10"/>
    </row>
    <row r="13" spans="1:73" x14ac:dyDescent="0.55000000000000004">
      <c r="A13" s="87"/>
      <c r="B13" s="86"/>
      <c r="C13" s="86"/>
      <c r="D13" s="11"/>
      <c r="E13" s="86"/>
      <c r="F13" s="86"/>
      <c r="G13" s="11"/>
      <c r="H13" s="86"/>
      <c r="I13" s="86"/>
      <c r="J13" s="11"/>
      <c r="K13" s="86"/>
      <c r="L13" s="86"/>
      <c r="M13" s="11"/>
      <c r="N13" s="86"/>
      <c r="O13" s="86"/>
      <c r="P13" s="11"/>
      <c r="Q13" s="86"/>
      <c r="R13" s="86"/>
      <c r="S13" s="11"/>
      <c r="T13" s="86"/>
      <c r="U13" s="86"/>
      <c r="V13" s="11"/>
      <c r="W13" s="86"/>
      <c r="X13" s="86"/>
      <c r="Y13" s="11"/>
      <c r="Z13" s="86"/>
      <c r="AA13" s="86"/>
      <c r="AB13" s="11"/>
      <c r="AC13" s="86"/>
      <c r="AD13" s="86"/>
      <c r="AE13" s="11"/>
      <c r="AF13" s="86"/>
      <c r="AG13" s="86"/>
      <c r="AH13" s="11"/>
      <c r="AI13" s="86"/>
      <c r="AJ13" s="86"/>
      <c r="AK13" s="12"/>
      <c r="AL13" s="86"/>
      <c r="AM13" s="86"/>
      <c r="AN13" s="11"/>
      <c r="AO13" s="86"/>
      <c r="AP13" s="86"/>
      <c r="AQ13" s="11"/>
      <c r="AR13" s="86"/>
      <c r="AS13" s="86"/>
      <c r="AT13" s="11"/>
      <c r="AU13" s="86"/>
      <c r="AV13" s="86"/>
      <c r="AW13" s="11"/>
      <c r="AX13" s="86"/>
      <c r="AY13" s="86"/>
      <c r="AZ13" s="11"/>
      <c r="BA13" s="86"/>
      <c r="BB13" s="86"/>
      <c r="BC13" s="11"/>
      <c r="BD13" s="86"/>
      <c r="BE13" s="86"/>
      <c r="BF13" s="11"/>
      <c r="BG13" s="86"/>
      <c r="BH13" s="86"/>
      <c r="BI13" s="11"/>
      <c r="BJ13" s="86"/>
      <c r="BK13" s="86"/>
      <c r="BL13" s="11"/>
      <c r="BM13" s="86"/>
      <c r="BN13" s="86"/>
      <c r="BO13" s="11"/>
      <c r="BP13" s="86"/>
      <c r="BQ13" s="86"/>
      <c r="BR13" s="11"/>
      <c r="BS13" s="86"/>
      <c r="BT13" s="86"/>
      <c r="BU13" s="12"/>
    </row>
    <row r="14" spans="1:73" x14ac:dyDescent="0.55000000000000004">
      <c r="A14" s="87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4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0"/>
      <c r="AL14" s="14"/>
      <c r="AM14" s="14"/>
      <c r="AN14" s="15"/>
      <c r="AO14" s="14"/>
      <c r="AP14" s="14"/>
      <c r="AQ14" s="15"/>
      <c r="AR14" s="14"/>
      <c r="AS14" s="14"/>
      <c r="AT14" s="15"/>
      <c r="AU14" s="14"/>
      <c r="AV14" s="14"/>
      <c r="AW14" s="15"/>
      <c r="AX14" s="14"/>
      <c r="AY14" s="14"/>
      <c r="AZ14" s="15"/>
      <c r="BA14" s="14"/>
      <c r="BB14" s="14"/>
      <c r="BC14" s="15"/>
      <c r="BD14" s="14"/>
      <c r="BE14" s="14"/>
      <c r="BF14" s="15"/>
      <c r="BG14" s="14"/>
      <c r="BH14" s="14"/>
      <c r="BI14" s="15"/>
      <c r="BJ14" s="14"/>
      <c r="BK14" s="14"/>
      <c r="BL14" s="15"/>
      <c r="BM14" s="14"/>
      <c r="BN14" s="14"/>
      <c r="BO14" s="15"/>
      <c r="BP14" s="14"/>
      <c r="BQ14" s="14"/>
      <c r="BR14" s="15"/>
      <c r="BS14" s="14"/>
      <c r="BT14" s="14"/>
      <c r="BU14" s="10"/>
    </row>
    <row r="15" spans="1:73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7" spans="1:73" x14ac:dyDescent="0.55000000000000004">
      <c r="A17" s="3"/>
      <c r="B17" s="83">
        <v>1</v>
      </c>
      <c r="C17" s="84"/>
      <c r="D17" s="4"/>
      <c r="E17" s="83">
        <f>B17+1</f>
        <v>2</v>
      </c>
      <c r="F17" s="84"/>
      <c r="G17" s="4"/>
      <c r="H17" s="83">
        <f>E17+1</f>
        <v>3</v>
      </c>
      <c r="I17" s="84"/>
      <c r="J17" s="4"/>
      <c r="K17" s="83">
        <f>H17+1</f>
        <v>4</v>
      </c>
      <c r="L17" s="84"/>
      <c r="M17" s="4"/>
      <c r="N17" s="83">
        <f>K17+1</f>
        <v>5</v>
      </c>
      <c r="O17" s="84"/>
      <c r="P17" s="4"/>
      <c r="Q17" s="83">
        <f>N17+1</f>
        <v>6</v>
      </c>
      <c r="R17" s="84"/>
      <c r="S17" s="4"/>
      <c r="T17" s="83">
        <f>Q17+1</f>
        <v>7</v>
      </c>
      <c r="U17" s="84"/>
      <c r="V17" s="4"/>
      <c r="W17" s="83">
        <f>T17+1</f>
        <v>8</v>
      </c>
      <c r="X17" s="84"/>
      <c r="Y17" s="4"/>
      <c r="Z17" s="83">
        <f>W17+1</f>
        <v>9</v>
      </c>
      <c r="AA17" s="84"/>
      <c r="AB17" s="4"/>
      <c r="AC17" s="83">
        <f>Z17+1</f>
        <v>10</v>
      </c>
      <c r="AD17" s="84"/>
      <c r="AE17" s="4"/>
      <c r="AF17" s="83">
        <f>AC17+1</f>
        <v>11</v>
      </c>
      <c r="AG17" s="84"/>
      <c r="AH17" s="4"/>
      <c r="AI17" s="83">
        <f>AF17+1</f>
        <v>12</v>
      </c>
      <c r="AJ17" s="84"/>
      <c r="AK17" s="2"/>
      <c r="AL17" s="83">
        <f>AI17+1</f>
        <v>13</v>
      </c>
      <c r="AM17" s="84"/>
      <c r="AN17" s="4"/>
      <c r="AO17" s="83">
        <f>AL17+1</f>
        <v>14</v>
      </c>
      <c r="AP17" s="84"/>
      <c r="AQ17" s="4"/>
      <c r="AR17" s="83">
        <f>AO17+1</f>
        <v>15</v>
      </c>
      <c r="AS17" s="84"/>
      <c r="AT17" s="4"/>
      <c r="AU17" s="83">
        <f>AR17+1</f>
        <v>16</v>
      </c>
      <c r="AV17" s="84"/>
      <c r="AW17" s="4"/>
      <c r="AX17" s="83">
        <f>AU17+1</f>
        <v>17</v>
      </c>
      <c r="AY17" s="84"/>
      <c r="AZ17" s="4"/>
      <c r="BA17" s="83">
        <f>AX17+1</f>
        <v>18</v>
      </c>
      <c r="BB17" s="84"/>
      <c r="BC17" s="4"/>
      <c r="BD17" s="83">
        <f>BA17+1</f>
        <v>19</v>
      </c>
      <c r="BE17" s="84"/>
      <c r="BF17" s="4"/>
      <c r="BG17" s="83">
        <f>BD17+1</f>
        <v>20</v>
      </c>
      <c r="BH17" s="84"/>
      <c r="BI17" s="4"/>
      <c r="BJ17" s="83">
        <f>BG17+1</f>
        <v>21</v>
      </c>
      <c r="BK17" s="84"/>
      <c r="BL17" s="4"/>
      <c r="BM17" s="83">
        <f>BJ17+1</f>
        <v>22</v>
      </c>
      <c r="BN17" s="84"/>
      <c r="BO17" s="4"/>
      <c r="BP17" s="83">
        <f>BM17+1</f>
        <v>23</v>
      </c>
      <c r="BQ17" s="84"/>
      <c r="BR17" s="4"/>
      <c r="BS17" s="83">
        <f>BP17+1</f>
        <v>24</v>
      </c>
      <c r="BT17" s="84"/>
      <c r="BU17" s="2"/>
    </row>
    <row r="18" spans="1:73" x14ac:dyDescent="0.55000000000000004">
      <c r="A18" s="85" t="s">
        <v>45</v>
      </c>
      <c r="B18" s="70" t="str">
        <f ca="1">RIGHT(INDIRECT(ADDRESS(2*B17-2+51,11,,,PatchTable)),20)</f>
        <v>[MROD/09]:1A</v>
      </c>
      <c r="C18" s="70" t="str">
        <f ca="1">RIGHT(INDIRECT(ADDRESS(2*B17-1+51,11,,,PatchTable)),9)</f>
        <v/>
      </c>
      <c r="D18" s="69"/>
      <c r="E18" s="70" t="str">
        <f ca="1">RIGHT(INDIRECT(ADDRESS(2*E17-2+51,11,,,PatchTable)),20)</f>
        <v>[MROD/09]:1B</v>
      </c>
      <c r="F18" s="70" t="str">
        <f ca="1">RIGHT(INDIRECT(ADDRESS(2*E17-1+51,11,,,PatchTable)),9)</f>
        <v/>
      </c>
      <c r="G18" s="69"/>
      <c r="H18" s="70" t="str">
        <f ca="1">RIGHT(INDIRECT(ADDRESS(2*H17-2+51,11,,,PatchTable)),20)</f>
        <v>[MROD/09]:2A</v>
      </c>
      <c r="I18" s="70" t="str">
        <f ca="1">RIGHT(INDIRECT(ADDRESS(2*H17-1+51,11,,,PatchTable)),9)</f>
        <v/>
      </c>
      <c r="J18" s="69"/>
      <c r="K18" s="70" t="str">
        <f ca="1">RIGHT(INDIRECT(ADDRESS(2*K17-2+51,11,,,PatchTable)),20)</f>
        <v>[MROD/09]:2B</v>
      </c>
      <c r="L18" s="70" t="str">
        <f ca="1">RIGHT(INDIRECT(ADDRESS(2*K17-1+51,11,,,PatchTable)),9)</f>
        <v/>
      </c>
      <c r="M18" s="69"/>
      <c r="N18" s="70" t="str">
        <f ca="1">RIGHT(INDIRECT(ADDRESS(2*N17-2+51,11,,,PatchTable)),20)</f>
        <v>[MROD/09]:3A</v>
      </c>
      <c r="O18" s="70" t="str">
        <f ca="1">RIGHT(INDIRECT(ADDRESS(2*N17-1+51,11,,,PatchTable)),9)</f>
        <v/>
      </c>
      <c r="P18" s="69"/>
      <c r="Q18" s="70" t="str">
        <f ca="1">RIGHT(INDIRECT(ADDRESS(2*Q17-2+51,11,,,PatchTable)),20)</f>
        <v>[MROD/09]:3B</v>
      </c>
      <c r="R18" s="70" t="str">
        <f ca="1">RIGHT(INDIRECT(ADDRESS(2*Q17-1+51,11,,,PatchTable)),9)</f>
        <v/>
      </c>
      <c r="S18" s="69"/>
      <c r="T18" s="70" t="str">
        <f ca="1">RIGHT(INDIRECT(ADDRESS(2*T17-2+51,11,,,PatchTable)),20)</f>
        <v/>
      </c>
      <c r="U18" s="70" t="str">
        <f ca="1">RIGHT(INDIRECT(ADDRESS(2*T17-1+51,11,,,PatchTable)),9)</f>
        <v/>
      </c>
      <c r="V18" s="69"/>
      <c r="W18" s="70" t="str">
        <f ca="1">RIGHT(INDIRECT(ADDRESS(2*W17-2+51,11,,,PatchTable)),20)</f>
        <v/>
      </c>
      <c r="X18" s="70" t="str">
        <f ca="1">RIGHT(INDIRECT(ADDRESS(2*W17-1+51,11,,,PatchTable)),9)</f>
        <v/>
      </c>
      <c r="Y18" s="69"/>
      <c r="Z18" s="70" t="str">
        <f ca="1">RIGHT(INDIRECT(ADDRESS(2*Z17-2+51,11,,,PatchTable)),20)</f>
        <v/>
      </c>
      <c r="AA18" s="70" t="str">
        <f ca="1">RIGHT(INDIRECT(ADDRESS(2*Z17-1+51,11,,,PatchTable)),9)</f>
        <v/>
      </c>
      <c r="AB18" s="69"/>
      <c r="AC18" s="70" t="str">
        <f ca="1">RIGHT(INDIRECT(ADDRESS(2*AC17-2+51,11,,,PatchTable)),20)</f>
        <v/>
      </c>
      <c r="AD18" s="70" t="str">
        <f ca="1">RIGHT(INDIRECT(ADDRESS(2*AC17-1+51,11,,,PatchTable)),9)</f>
        <v/>
      </c>
      <c r="AE18" s="69"/>
      <c r="AF18" s="70"/>
      <c r="AG18" s="70"/>
      <c r="AH18" s="69"/>
      <c r="AI18" s="70" t="str">
        <f ca="1">RIGHT(INDIRECT(ADDRESS(2*AI17-2+51,11,,,PatchTable)),9)</f>
        <v>[VLDB]:TX</v>
      </c>
      <c r="AJ18" s="70" t="str">
        <f ca="1">RIGHT(INDIRECT(ADDRESS(2*AI17-1+51,11,,,PatchTable)),9)</f>
        <v>[VLDB]:RX</v>
      </c>
      <c r="AK18" s="69"/>
      <c r="AL18" s="70" t="str">
        <f ca="1">RIGHT(INDIRECT(ADDRESS(2*AL17-2+51,11,,,PatchTable)),30)</f>
        <v>[canche/BNL712/50/TXA12]</v>
      </c>
      <c r="AM18" s="70" t="str">
        <f ca="1">RIGHT(INDIRECT(ADDRESS(2*AL17-1+51,11,,,PatchTable)),30)</f>
        <v>[canche/BNL712/50/RXA12]</v>
      </c>
      <c r="AN18" s="69"/>
      <c r="AO18" s="70" t="str">
        <f ca="1">RIGHT(INDIRECT(ADDRESS(2*AO17-2+51,11,,,PatchTable)),30)</f>
        <v>[canche/BNL712/50/TXA11]</v>
      </c>
      <c r="AP18" s="70" t="str">
        <f ca="1">RIGHT(INDIRECT(ADDRESS(2*AO17-1+51,11,,,PatchTable)),30)</f>
        <v>[canche/BNL712/50/RXA11]</v>
      </c>
      <c r="AQ18" s="69"/>
      <c r="AR18" s="70" t="str">
        <f ca="1">RIGHT(INDIRECT(ADDRESS(2*AR17-2+51,11,,,PatchTable)),30)</f>
        <v>[canche/BNL712/50/TXA10]</v>
      </c>
      <c r="AS18" s="70" t="str">
        <f ca="1">RIGHT(INDIRECT(ADDRESS(2*AR17-1+51,11,,,PatchTable)),30)</f>
        <v>[canche/BNL712/50/RXA10]</v>
      </c>
      <c r="AT18" s="69"/>
      <c r="AU18" s="70" t="str">
        <f ca="1">RIGHT(INDIRECT(ADDRESS(2*AU17-2+51,11,,,PatchTable)),30)</f>
        <v>[canche/BNL712/50/TXA09]</v>
      </c>
      <c r="AV18" s="70" t="str">
        <f ca="1">RIGHT(INDIRECT(ADDRESS(2*AU17-1+51,11,,,PatchTable)),30)</f>
        <v>[canche/BNL712/50/RXA09]</v>
      </c>
      <c r="AW18" s="69"/>
      <c r="AX18" s="70" t="str">
        <f ca="1">RIGHT(INDIRECT(ADDRESS(2*AX17-2+51,11,,,PatchTable)),30)</f>
        <v>[canche/BNL712/50/TXA08]</v>
      </c>
      <c r="AY18" s="70" t="str">
        <f ca="1">RIGHT(INDIRECT(ADDRESS(2*AX17-1+51,11,,,PatchTable)),30)</f>
        <v>[canche/BNL712/50/RXA08]</v>
      </c>
      <c r="AZ18" s="69"/>
      <c r="BA18" s="70" t="str">
        <f ca="1">RIGHT(INDIRECT(ADDRESS(2*BA17-2+51,11,,,PatchTable)),30)</f>
        <v>[canche/BNL712/50/TXA07]</v>
      </c>
      <c r="BB18" s="70" t="str">
        <f ca="1">RIGHT(INDIRECT(ADDRESS(2*BA17-1+51,11,,,PatchTable)),30)</f>
        <v>[canche/BNL712/50/RXA07]</v>
      </c>
      <c r="BC18" s="69"/>
      <c r="BD18" s="70" t="str">
        <f ca="1">RIGHT(INDIRECT(ADDRESS(2*BD17-2+51,11,,,PatchTable)),30)</f>
        <v>[canche/BNL712/50/TXA06]</v>
      </c>
      <c r="BE18" s="70" t="str">
        <f ca="1">RIGHT(INDIRECT(ADDRESS(2*BD17-1+51,11,,,PatchTable)),30)</f>
        <v>[canche/BNL712/50/RXA06]</v>
      </c>
      <c r="BF18" s="69"/>
      <c r="BG18" s="70" t="str">
        <f ca="1">RIGHT(INDIRECT(ADDRESS(2*BG17-2+51,11,,,PatchTable)),30)</f>
        <v>[canche/BNL712/50/TXA05]</v>
      </c>
      <c r="BH18" s="70" t="str">
        <f ca="1">RIGHT(INDIRECT(ADDRESS(2*BG17-1+51,11,,,PatchTable)),30)</f>
        <v>[canche/BNL712/50/RXA05]</v>
      </c>
      <c r="BI18" s="69"/>
      <c r="BJ18" s="70" t="str">
        <f ca="1">RIGHT(INDIRECT(ADDRESS(2*BJ17-2+51,11,,,PatchTable)),30)</f>
        <v>[canche/BNL712/50/TXA04]</v>
      </c>
      <c r="BK18" s="70" t="str">
        <f ca="1">RIGHT(INDIRECT(ADDRESS(2*BJ17-1+51,11,,,PatchTable)),30)</f>
        <v>[canche/BNL712/50/RXA04]</v>
      </c>
      <c r="BL18" s="69"/>
      <c r="BM18" s="70" t="str">
        <f ca="1">RIGHT(INDIRECT(ADDRESS(2*BM17-2+51,11,,,PatchTable)),30)</f>
        <v>[canche/BNL712/50/TXA03]</v>
      </c>
      <c r="BN18" s="70" t="str">
        <f ca="1">RIGHT(INDIRECT(ADDRESS(2*BM17-1+51,11,,,PatchTable)),30)</f>
        <v>[canche/BNL712/50/RXA03]</v>
      </c>
      <c r="BO18" s="69"/>
      <c r="BP18" s="70" t="str">
        <f ca="1">RIGHT(INDIRECT(ADDRESS(2*BP17-2+51,11,,,PatchTable)),30)</f>
        <v>[canche/BNL712/50/TXA02]</v>
      </c>
      <c r="BQ18" s="70" t="str">
        <f ca="1">RIGHT(INDIRECT(ADDRESS(2*BP17-1+51,11,,,PatchTable)),30)</f>
        <v>[canche/BNL712/50/RXA02]</v>
      </c>
      <c r="BR18" s="69"/>
      <c r="BS18" s="70" t="str">
        <f ca="1">RIGHT(INDIRECT(ADDRESS(2*BS17-2+51,11,,,PatchTable)),30)</f>
        <v>[canche/BNL712/50/TXA01]</v>
      </c>
      <c r="BT18" s="70" t="str">
        <f ca="1">RIGHT(INDIRECT(ADDRESS(2*BS17-1+51,11,,,PatchTable)),30)</f>
        <v>[canche/BNL712/50/RXA01]</v>
      </c>
      <c r="BU18" s="2"/>
    </row>
    <row r="19" spans="1:73" x14ac:dyDescent="0.55000000000000004">
      <c r="A19" s="85"/>
      <c r="B19" s="6" t="s">
        <v>42</v>
      </c>
      <c r="C19" s="7" t="str">
        <f>"TX"&amp;RIGHT(B19,3)</f>
        <v>TXA12</v>
      </c>
      <c r="D19" s="8"/>
      <c r="E19" s="7" t="str">
        <f>LEFT(B19,3)&amp;TEXT(RIGHT(B19,2)-1,"#00")</f>
        <v>RXA11</v>
      </c>
      <c r="F19" s="7" t="str">
        <f>"TX"&amp;RIGHT(E19,3)</f>
        <v>TXA11</v>
      </c>
      <c r="G19" s="8"/>
      <c r="H19" s="7" t="str">
        <f>LEFT(E19,3)&amp;TEXT(RIGHT(E19,2)-1,"#00")</f>
        <v>RXA10</v>
      </c>
      <c r="I19" s="7" t="str">
        <f>"TX"&amp;RIGHT(H19,3)</f>
        <v>TXA10</v>
      </c>
      <c r="J19" s="8"/>
      <c r="K19" s="7" t="str">
        <f>LEFT(H19,3)&amp;TEXT(RIGHT(H19,2)-1,"#00")</f>
        <v>RXA09</v>
      </c>
      <c r="L19" s="7" t="str">
        <f>"TX"&amp;RIGHT(K19,3)</f>
        <v>TXA09</v>
      </c>
      <c r="M19" s="8"/>
      <c r="N19" s="7" t="str">
        <f>LEFT(K19,3)&amp;TEXT(RIGHT(K19,2)-1,"#00")</f>
        <v>RXA08</v>
      </c>
      <c r="O19" s="7" t="str">
        <f>"TX"&amp;RIGHT(N19,3)</f>
        <v>TXA08</v>
      </c>
      <c r="P19" s="8"/>
      <c r="Q19" s="7" t="str">
        <f>LEFT(N19,3)&amp;TEXT(RIGHT(N19,2)-1,"#00")</f>
        <v>RXA07</v>
      </c>
      <c r="R19" s="7" t="str">
        <f>"TX"&amp;RIGHT(Q19,3)</f>
        <v>TXA07</v>
      </c>
      <c r="S19" s="8"/>
      <c r="T19" s="7" t="str">
        <f>LEFT(Q19,3)&amp;TEXT(RIGHT(Q19,2)-1,"#00")</f>
        <v>RXA06</v>
      </c>
      <c r="U19" s="7" t="str">
        <f>"TX"&amp;RIGHT(T19,3)</f>
        <v>TXA06</v>
      </c>
      <c r="V19" s="8"/>
      <c r="W19" s="7" t="str">
        <f>LEFT(T19,3)&amp;TEXT(RIGHT(T19,2)-1,"#00")</f>
        <v>RXA05</v>
      </c>
      <c r="X19" s="7" t="str">
        <f>"TX"&amp;RIGHT(W19,3)</f>
        <v>TXA05</v>
      </c>
      <c r="Y19" s="8"/>
      <c r="Z19" s="7" t="str">
        <f>LEFT(W19,3)&amp;TEXT(RIGHT(W19,2)-1,"#00")</f>
        <v>RXA04</v>
      </c>
      <c r="AA19" s="7" t="str">
        <f>"TX"&amp;RIGHT(Z19,3)</f>
        <v>TXA04</v>
      </c>
      <c r="AB19" s="8"/>
      <c r="AC19" s="7" t="str">
        <f>LEFT(Z19,3)&amp;TEXT(RIGHT(Z19,2)-1,"#00")</f>
        <v>RXA03</v>
      </c>
      <c r="AD19" s="7" t="str">
        <f>"TX"&amp;RIGHT(AC19,3)</f>
        <v>TXA03</v>
      </c>
      <c r="AE19" s="8"/>
      <c r="AF19" s="7" t="str">
        <f>LEFT(AC19,3)&amp;TEXT(RIGHT(AC19,2)-1,"#00")</f>
        <v>RXA02</v>
      </c>
      <c r="AG19" s="7" t="str">
        <f>"TX"&amp;RIGHT(AF19,3)</f>
        <v>TXA02</v>
      </c>
      <c r="AH19" s="8"/>
      <c r="AI19" s="7" t="str">
        <f>LEFT(AF19,3)&amp;TEXT(RIGHT(AF19,2)-1,"#00")</f>
        <v>RXA01</v>
      </c>
      <c r="AJ19" s="7" t="str">
        <f>"TX"&amp;RIGHT(AI19,3)</f>
        <v>TXA01</v>
      </c>
      <c r="AK19" s="3"/>
      <c r="AL19" s="7" t="s">
        <v>43</v>
      </c>
      <c r="AM19" s="7" t="str">
        <f>"TX"&amp;RIGHT(AL19,3)</f>
        <v>TXD12</v>
      </c>
      <c r="AN19" s="8"/>
      <c r="AO19" s="7" t="str">
        <f>LEFT(AL19,3)&amp;TEXT(RIGHT(AL19,2)-1,"#00")</f>
        <v>RXD11</v>
      </c>
      <c r="AP19" s="7" t="str">
        <f>"TX"&amp;RIGHT(AO19,3)</f>
        <v>TXD11</v>
      </c>
      <c r="AQ19" s="8"/>
      <c r="AR19" s="7" t="str">
        <f>LEFT(AO19,3)&amp;TEXT(RIGHT(AO19,2)-1,"#00")</f>
        <v>RXD10</v>
      </c>
      <c r="AS19" s="7" t="str">
        <f>"TX"&amp;RIGHT(AR19,3)</f>
        <v>TXD10</v>
      </c>
      <c r="AT19" s="8"/>
      <c r="AU19" s="7" t="str">
        <f>LEFT(AR19,3)&amp;TEXT(RIGHT(AR19,2)-1,"#00")</f>
        <v>RXD09</v>
      </c>
      <c r="AV19" s="7" t="str">
        <f>"TX"&amp;RIGHT(AU19,3)</f>
        <v>TXD09</v>
      </c>
      <c r="AW19" s="8"/>
      <c r="AX19" s="7" t="str">
        <f>LEFT(AU19,3)&amp;TEXT(RIGHT(AU19,2)-1,"#00")</f>
        <v>RXD08</v>
      </c>
      <c r="AY19" s="7" t="str">
        <f>"TX"&amp;RIGHT(AX19,3)</f>
        <v>TXD08</v>
      </c>
      <c r="AZ19" s="8"/>
      <c r="BA19" s="7" t="str">
        <f>LEFT(AX19,3)&amp;TEXT(RIGHT(AX19,2)-1,"#00")</f>
        <v>RXD07</v>
      </c>
      <c r="BB19" s="7" t="str">
        <f>"TX"&amp;RIGHT(BA19,3)</f>
        <v>TXD07</v>
      </c>
      <c r="BC19" s="8"/>
      <c r="BD19" s="7" t="str">
        <f>LEFT(BA19,3)&amp;TEXT(RIGHT(BA19,2)-1,"#00")</f>
        <v>RXD06</v>
      </c>
      <c r="BE19" s="7" t="str">
        <f>"TX"&amp;RIGHT(BD19,3)</f>
        <v>TXD06</v>
      </c>
      <c r="BF19" s="8"/>
      <c r="BG19" s="7" t="str">
        <f>LEFT(BD19,3)&amp;TEXT(RIGHT(BD19,2)-1,"#00")</f>
        <v>RXD05</v>
      </c>
      <c r="BH19" s="7" t="str">
        <f>"TX"&amp;RIGHT(BG19,3)</f>
        <v>TXD05</v>
      </c>
      <c r="BI19" s="8"/>
      <c r="BJ19" s="7" t="str">
        <f>LEFT(BG19,3)&amp;TEXT(RIGHT(BG19,2)-1,"#00")</f>
        <v>RXD04</v>
      </c>
      <c r="BK19" s="7" t="str">
        <f>"TX"&amp;RIGHT(BJ19,3)</f>
        <v>TXD04</v>
      </c>
      <c r="BL19" s="8"/>
      <c r="BM19" s="7" t="str">
        <f>LEFT(BJ19,3)&amp;TEXT(RIGHT(BJ19,2)-1,"#00")</f>
        <v>RXD03</v>
      </c>
      <c r="BN19" s="7" t="str">
        <f>"TX"&amp;RIGHT(BM19,3)</f>
        <v>TXD03</v>
      </c>
      <c r="BO19" s="8"/>
      <c r="BP19" s="82" t="str">
        <f>LEFT(BM19,3)&amp;TEXT(RIGHT(BM19,2)-1,"#00")</f>
        <v>RXD02</v>
      </c>
      <c r="BQ19" s="82" t="str">
        <f>"TX"&amp;RIGHT(BP19,3)</f>
        <v>TXD02</v>
      </c>
      <c r="BR19" s="8"/>
      <c r="BS19" s="82" t="str">
        <f>LEFT(BP19,3)&amp;TEXT(RIGHT(BP19,2)-1,"#00")</f>
        <v>RXD01</v>
      </c>
      <c r="BT19" s="82" t="str">
        <f>"TX"&amp;RIGHT(BS19,3)</f>
        <v>TXD01</v>
      </c>
      <c r="BU19" s="3"/>
    </row>
    <row r="20" spans="1:73" x14ac:dyDescent="0.55000000000000004">
      <c r="A20" s="4"/>
      <c r="B20" s="9"/>
      <c r="C20" s="9"/>
      <c r="D20" s="8"/>
      <c r="E20" s="9"/>
      <c r="F20" s="9"/>
      <c r="G20" s="8"/>
      <c r="H20" s="9"/>
      <c r="I20" s="9"/>
      <c r="J20" s="8"/>
      <c r="K20" s="9"/>
      <c r="L20" s="9"/>
      <c r="M20" s="8"/>
      <c r="N20" s="9"/>
      <c r="O20" s="9"/>
      <c r="P20" s="8"/>
      <c r="Q20" s="9"/>
      <c r="R20" s="9"/>
      <c r="S20" s="8"/>
      <c r="T20" s="9"/>
      <c r="U20" s="9"/>
      <c r="V20" s="8"/>
      <c r="W20" s="9"/>
      <c r="X20" s="9"/>
      <c r="Y20" s="8"/>
      <c r="Z20" s="9"/>
      <c r="AA20" s="9"/>
      <c r="AB20" s="8"/>
      <c r="AC20" s="9"/>
      <c r="AD20" s="9"/>
      <c r="AE20" s="8"/>
      <c r="AF20" s="9"/>
      <c r="AG20" s="9"/>
      <c r="AH20" s="8"/>
      <c r="AI20" s="9"/>
      <c r="AJ20" s="9"/>
      <c r="AK20" s="3"/>
      <c r="AL20" s="9"/>
      <c r="AM20" s="9"/>
      <c r="AN20" s="8"/>
      <c r="AO20" s="9"/>
      <c r="AP20" s="9"/>
      <c r="AQ20" s="8"/>
      <c r="AR20" s="9"/>
      <c r="AS20" s="9"/>
      <c r="AT20" s="8"/>
      <c r="AU20" s="9"/>
      <c r="AV20" s="9"/>
      <c r="AW20" s="8"/>
      <c r="AX20" s="9"/>
      <c r="AY20" s="9"/>
      <c r="AZ20" s="8"/>
      <c r="BA20" s="9"/>
      <c r="BB20" s="9"/>
      <c r="BC20" s="8"/>
      <c r="BD20" s="9"/>
      <c r="BE20" s="9"/>
      <c r="BF20" s="8"/>
      <c r="BG20" s="9"/>
      <c r="BH20" s="9"/>
      <c r="BI20" s="8"/>
      <c r="BJ20" s="9"/>
      <c r="BK20" s="9"/>
      <c r="BL20" s="8"/>
      <c r="BM20" s="9"/>
      <c r="BN20" s="9"/>
      <c r="BO20" s="8"/>
      <c r="BP20" s="9"/>
      <c r="BQ20" s="9"/>
      <c r="BR20" s="8"/>
      <c r="BS20" s="9"/>
      <c r="BT20" s="9"/>
      <c r="BU20" s="3"/>
    </row>
    <row r="21" spans="1:73" x14ac:dyDescent="0.55000000000000004">
      <c r="A21" s="85" t="s">
        <v>46</v>
      </c>
      <c r="B21" s="70" t="str">
        <f ca="1">RIGHT(INDIRECT(ADDRESS(2*B17-2+99,11,,,PatchTable)),30)</f>
        <v>[agogna/BNL712//TXD12]</v>
      </c>
      <c r="C21" s="70" t="str">
        <f ca="1">RIGHT(INDIRECT(ADDRESS(2*B17-1+99,11,,,PatchTable)),30)</f>
        <v>[agogna/BNL712//RXD12]</v>
      </c>
      <c r="D21" s="69"/>
      <c r="E21" s="70" t="str">
        <f ca="1">RIGHT(INDIRECT(ADDRESS(2*E17-2+99,11,,,PatchTable)),30)</f>
        <v>[agogna/BNL712//TXD11]</v>
      </c>
      <c r="F21" s="70" t="str">
        <f ca="1">RIGHT(INDIRECT(ADDRESS(2*E17-1+99,11,,,PatchTable)),30)</f>
        <v>[agogna/BNL712//RXD11]</v>
      </c>
      <c r="G21" s="69"/>
      <c r="H21" s="70" t="str">
        <f ca="1">RIGHT(INDIRECT(ADDRESS(2*H17-2+99,11,,,PatchTable)),30)</f>
        <v>[agogna/BNL712//TXD10]</v>
      </c>
      <c r="I21" s="70" t="str">
        <f ca="1">RIGHT(INDIRECT(ADDRESS(2*H17-1+99,11,,,PatchTable)),30)</f>
        <v>[agogna/BNL712//RXD10]</v>
      </c>
      <c r="J21" s="69"/>
      <c r="K21" s="70" t="str">
        <f ca="1">RIGHT(INDIRECT(ADDRESS(2*K17-2+99,11,,,PatchTable)),30)</f>
        <v>[agogna/BNL712//TXD09]</v>
      </c>
      <c r="L21" s="70" t="str">
        <f ca="1">RIGHT(INDIRECT(ADDRESS(2*K17-1+99,11,,,PatchTable)),30)</f>
        <v>[agogna/BNL712//RXD09]</v>
      </c>
      <c r="M21" s="69"/>
      <c r="N21" s="70" t="str">
        <f ca="1">RIGHT(INDIRECT(ADDRESS(2*N17-2+99,11,,,PatchTable)),30)</f>
        <v>[agogna/BNL712//TXD08]</v>
      </c>
      <c r="O21" s="70" t="str">
        <f ca="1">RIGHT(INDIRECT(ADDRESS(2*N17-1+99,11,,,PatchTable)),30)</f>
        <v>[agogna/BNL712//RXD08]</v>
      </c>
      <c r="P21" s="69"/>
      <c r="Q21" s="70" t="str">
        <f ca="1">RIGHT(INDIRECT(ADDRESS(2*Q17-2+99,11,,,PatchTable)),30)</f>
        <v>[agogna/BNL712//TXD07]</v>
      </c>
      <c r="R21" s="70" t="str">
        <f ca="1">RIGHT(INDIRECT(ADDRESS(2*Q17-1+99,11,,,PatchTable)),30)</f>
        <v>[agogna/BNL712//RXD07]</v>
      </c>
      <c r="S21" s="69"/>
      <c r="T21" s="70" t="str">
        <f ca="1">RIGHT(INDIRECT(ADDRESS(2*T17-2+99,11,,,PatchTable)),30)</f>
        <v>[agogna/BNL712//TXD06]</v>
      </c>
      <c r="U21" s="70" t="str">
        <f ca="1">RIGHT(INDIRECT(ADDRESS(2*T17-1+99,11,,,PatchTable)),30)</f>
        <v>[agogna/BNL712//RXD06]</v>
      </c>
      <c r="V21" s="69"/>
      <c r="W21" s="70" t="str">
        <f ca="1">RIGHT(INDIRECT(ADDRESS(2*W17-2+99,11,,,PatchTable)),30)</f>
        <v>[agogna/BNL712//TXD05]</v>
      </c>
      <c r="X21" s="70" t="str">
        <f ca="1">RIGHT(INDIRECT(ADDRESS(2*W17-1+99,11,,,PatchTable)),30)</f>
        <v>[agogna/BNL712//RXD05]</v>
      </c>
      <c r="Y21" s="69"/>
      <c r="Z21" s="70" t="str">
        <f ca="1">RIGHT(INDIRECT(ADDRESS(2*Z17-2+99,11,,,PatchTable)),30)</f>
        <v>[agogna/BNL712//TXD04]</v>
      </c>
      <c r="AA21" s="70" t="str">
        <f ca="1">RIGHT(INDIRECT(ADDRESS(2*Z17-1+99,11,,,PatchTable)),30)</f>
        <v>[agogna/BNL712//RXD04]</v>
      </c>
      <c r="AB21" s="69"/>
      <c r="AC21" s="70" t="str">
        <f ca="1">RIGHT(INDIRECT(ADDRESS(2*AC17-2+99,11,,,PatchTable)),30)</f>
        <v>[agogna/BNL712//TXD03]</v>
      </c>
      <c r="AD21" s="70" t="str">
        <f ca="1">RIGHT(INDIRECT(ADDRESS(2*AC17-1+99,11,,,PatchTable)),30)</f>
        <v>[agogna/BNL712//RXD03]</v>
      </c>
      <c r="AE21" s="69"/>
      <c r="AF21" s="70" t="str">
        <f ca="1">RIGHT(INDIRECT(ADDRESS(2*AF17-2+99,11,,,PatchTable)),30)</f>
        <v>[agogna/BNL712//TXD02]</v>
      </c>
      <c r="AG21" s="70" t="str">
        <f ca="1">RIGHT(INDIRECT(ADDRESS(2*AF17-1+99,11,,,PatchTable)),30)</f>
        <v>[agogna/BNL712//RXD02]</v>
      </c>
      <c r="AH21" s="69"/>
      <c r="AI21" s="70" t="str">
        <f ca="1">RIGHT(INDIRECT(ADDRESS(2*AI17-2+99,11,,,PatchTable)),30)</f>
        <v>[agogna/BNL712//TXD01]</v>
      </c>
      <c r="AJ21" s="70" t="str">
        <f ca="1">RIGHT(INDIRECT(ADDRESS(2*AI17-1+99,11,,,PatchTable)),30)</f>
        <v>[agogna/BNL712//RXD01]</v>
      </c>
      <c r="AK21" s="69"/>
      <c r="AL21" s="70" t="str">
        <f ca="1">RIGHT(INDIRECT(ADDRESS(2*AL17-2+99,11,,,PatchTable)),30)</f>
        <v/>
      </c>
      <c r="AM21" s="70" t="str">
        <f ca="1">RIGHT(INDIRECT(ADDRESS(2*AL17-1+99,11,,,PatchTable)),30)</f>
        <v/>
      </c>
      <c r="AN21" s="69"/>
      <c r="AO21" s="70" t="str">
        <f ca="1">RIGHT(INDIRECT(ADDRESS(2*AO17-2+99,11,,,PatchTable)),30)</f>
        <v/>
      </c>
      <c r="AP21" s="70" t="str">
        <f ca="1">RIGHT(INDIRECT(ADDRESS(2*AO17-1+99,11,,,PatchTable)),30)</f>
        <v/>
      </c>
      <c r="AQ21" s="69"/>
      <c r="AR21" s="70" t="str">
        <f ca="1">RIGHT(INDIRECT(ADDRESS(2*AR17-2+99,11,,,PatchTable)),30)</f>
        <v/>
      </c>
      <c r="AS21" s="70" t="str">
        <f ca="1">RIGHT(INDIRECT(ADDRESS(2*AR17-1+99,11,,,PatchTable)),30)</f>
        <v/>
      </c>
      <c r="AT21" s="69"/>
      <c r="AU21" s="70" t="str">
        <f ca="1">RIGHT(INDIRECT(ADDRESS(2*AU17-2+99,11,,,PatchTable)),30)</f>
        <v/>
      </c>
      <c r="AV21" s="70" t="str">
        <f ca="1">RIGHT(INDIRECT(ADDRESS(2*AU17-1+99,11,,,PatchTable)),30)</f>
        <v/>
      </c>
      <c r="AW21" s="69"/>
      <c r="AX21" s="70" t="str">
        <f ca="1">RIGHT(INDIRECT(ADDRESS(2*AX17-2+99,11,,,PatchTable)),30)</f>
        <v/>
      </c>
      <c r="AY21" s="70" t="str">
        <f ca="1">RIGHT(INDIRECT(ADDRESS(2*AX17-1+99,11,,,PatchTable)),30)</f>
        <v/>
      </c>
      <c r="AZ21" s="69"/>
      <c r="BA21" s="70" t="str">
        <f ca="1">RIGHT(INDIRECT(ADDRESS(2*BA17-2+99,11,,,PatchTable)),5)</f>
        <v/>
      </c>
      <c r="BB21" s="70" t="str">
        <f ca="1">RIGHT(INDIRECT(ADDRESS(2*BA17-1+99,11,,,PatchTable)),5)</f>
        <v/>
      </c>
      <c r="BC21" s="69"/>
      <c r="BD21" s="70" t="str">
        <f ca="1">RIGHT(INDIRECT(ADDRESS(2*BD17-2+99,11,,,PatchTable)),30)</f>
        <v/>
      </c>
      <c r="BE21" s="70" t="str">
        <f ca="1">RIGHT(INDIRECT(ADDRESS(2*BD17-1+99,11,,,PatchTable)),30)</f>
        <v/>
      </c>
      <c r="BF21" s="69"/>
      <c r="BG21" s="70" t="str">
        <f ca="1">RIGHT(INDIRECT(ADDRESS(2*BG17-2+99,11,,,PatchTable)),30)</f>
        <v/>
      </c>
      <c r="BH21" s="70" t="str">
        <f ca="1">RIGHT(INDIRECT(ADDRESS(2*BG17-1+99,11,,,PatchTable)),30)</f>
        <v/>
      </c>
      <c r="BI21" s="69"/>
      <c r="BJ21" s="70" t="str">
        <f ca="1">RIGHT(INDIRECT(ADDRESS(2*BJ17-2+99,11,,,PatchTable)),30)</f>
        <v/>
      </c>
      <c r="BK21" s="70" t="str">
        <f ca="1">RIGHT(INDIRECT(ADDRESS(2*BJ17-1+99,11,,,PatchTable)),30)</f>
        <v/>
      </c>
      <c r="BL21" s="69"/>
      <c r="BM21" s="70" t="str">
        <f ca="1">RIGHT(INDIRECT(ADDRESS(2*BM17-2+99,11,,,PatchTable)),30)</f>
        <v/>
      </c>
      <c r="BN21" s="70" t="str">
        <f ca="1">RIGHT(INDIRECT(ADDRESS(2*BM17-1+99,11,,,PatchTable)),30)</f>
        <v/>
      </c>
      <c r="BO21" s="69"/>
      <c r="BP21" s="70" t="str">
        <f ca="1">RIGHT(INDIRECT(ADDRESS(2*BP17-2+99,11,,,PatchTable)),30)</f>
        <v/>
      </c>
      <c r="BQ21" s="70" t="str">
        <f ca="1">RIGHT(INDIRECT(ADDRESS(2*BP17-1+99,11,,,PatchTable)),30)</f>
        <v/>
      </c>
      <c r="BR21" s="69"/>
      <c r="BS21" s="70" t="str">
        <f ca="1">RIGHT(INDIRECT(ADDRESS(2*BS17-2+99,11,,,PatchTable)),30)</f>
        <v/>
      </c>
      <c r="BT21" s="70" t="str">
        <f ca="1">RIGHT(INDIRECT(ADDRESS(2*BS17-1+99,11,,,PatchTable)),30)</f>
        <v/>
      </c>
      <c r="BU21" s="2"/>
    </row>
    <row r="22" spans="1:73" x14ac:dyDescent="0.55000000000000004">
      <c r="A22" s="85"/>
      <c r="B22" s="7" t="s">
        <v>42</v>
      </c>
      <c r="C22" s="7" t="str">
        <f>"TX"&amp;RIGHT(B22,3)</f>
        <v>TXA12</v>
      </c>
      <c r="D22" s="8"/>
      <c r="E22" s="7" t="str">
        <f>LEFT(B22,3)&amp;TEXT(RIGHT(B22,2)-1,"#00")</f>
        <v>RXA11</v>
      </c>
      <c r="F22" s="7" t="str">
        <f>"TX"&amp;RIGHT(E22,3)</f>
        <v>TXA11</v>
      </c>
      <c r="G22" s="8"/>
      <c r="H22" s="7" t="str">
        <f>LEFT(E22,3)&amp;TEXT(RIGHT(E22,2)-1,"#00")</f>
        <v>RXA10</v>
      </c>
      <c r="I22" s="7" t="str">
        <f>"TX"&amp;RIGHT(H22,3)</f>
        <v>TXA10</v>
      </c>
      <c r="J22" s="8"/>
      <c r="K22" s="7" t="str">
        <f>LEFT(H22,3)&amp;TEXT(RIGHT(H22,2)-1,"#00")</f>
        <v>RXA09</v>
      </c>
      <c r="L22" s="7" t="str">
        <f>"TX"&amp;RIGHT(K22,3)</f>
        <v>TXA09</v>
      </c>
      <c r="M22" s="8"/>
      <c r="N22" s="7" t="str">
        <f>LEFT(K22,3)&amp;TEXT(RIGHT(K22,2)-1,"#00")</f>
        <v>RXA08</v>
      </c>
      <c r="O22" s="7" t="str">
        <f>"TX"&amp;RIGHT(N22,3)</f>
        <v>TXA08</v>
      </c>
      <c r="P22" s="8"/>
      <c r="Q22" s="7" t="str">
        <f>LEFT(N22,3)&amp;TEXT(RIGHT(N22,2)-1,"#00")</f>
        <v>RXA07</v>
      </c>
      <c r="R22" s="7" t="str">
        <f>"TX"&amp;RIGHT(Q22,3)</f>
        <v>TXA07</v>
      </c>
      <c r="S22" s="8"/>
      <c r="T22" s="7" t="str">
        <f>LEFT(Q22,3)&amp;TEXT(RIGHT(Q22,2)-1,"#00")</f>
        <v>RXA06</v>
      </c>
      <c r="U22" s="7" t="str">
        <f>"TX"&amp;RIGHT(T22,3)</f>
        <v>TXA06</v>
      </c>
      <c r="V22" s="8"/>
      <c r="W22" s="7" t="str">
        <f>LEFT(T22,3)&amp;TEXT(RIGHT(T22,2)-1,"#00")</f>
        <v>RXA05</v>
      </c>
      <c r="X22" s="7" t="str">
        <f>"TX"&amp;RIGHT(W22,3)</f>
        <v>TXA05</v>
      </c>
      <c r="Y22" s="8"/>
      <c r="Z22" s="7" t="str">
        <f>LEFT(W22,3)&amp;TEXT(RIGHT(W22,2)-1,"#00")</f>
        <v>RXA04</v>
      </c>
      <c r="AA22" s="7" t="str">
        <f>"TX"&amp;RIGHT(Z22,3)</f>
        <v>TXA04</v>
      </c>
      <c r="AB22" s="8"/>
      <c r="AC22" s="7" t="str">
        <f>LEFT(Z22,3)&amp;TEXT(RIGHT(Z22,2)-1,"#00")</f>
        <v>RXA03</v>
      </c>
      <c r="AD22" s="7" t="str">
        <f>"TX"&amp;RIGHT(AC22,3)</f>
        <v>TXA03</v>
      </c>
      <c r="AE22" s="8"/>
      <c r="AF22" s="7" t="str">
        <f>LEFT(AC22,3)&amp;TEXT(RIGHT(AC22,2)-1,"#00")</f>
        <v>RXA02</v>
      </c>
      <c r="AG22" s="7" t="str">
        <f>"TX"&amp;RIGHT(AF22,3)</f>
        <v>TXA02</v>
      </c>
      <c r="AH22" s="8"/>
      <c r="AI22" s="7" t="str">
        <f>LEFT(AF22,3)&amp;TEXT(RIGHT(AF22,2)-1,"#00")</f>
        <v>RXA01</v>
      </c>
      <c r="AJ22" s="7" t="str">
        <f>"TX"&amp;RIGHT(AI22,3)</f>
        <v>TXA01</v>
      </c>
      <c r="AK22" s="3"/>
      <c r="AL22" s="7" t="s">
        <v>43</v>
      </c>
      <c r="AM22" s="7" t="str">
        <f>"TX"&amp;RIGHT(AL22,3)</f>
        <v>TXD12</v>
      </c>
      <c r="AN22" s="8"/>
      <c r="AO22" s="7" t="str">
        <f>LEFT(AL22,3)&amp;TEXT(RIGHT(AL22,2)-1,"#00")</f>
        <v>RXD11</v>
      </c>
      <c r="AP22" s="7" t="str">
        <f>"TX"&amp;RIGHT(AO22,3)</f>
        <v>TXD11</v>
      </c>
      <c r="AQ22" s="8"/>
      <c r="AR22" s="7" t="str">
        <f>LEFT(AO22,3)&amp;TEXT(RIGHT(AO22,2)-1,"#00")</f>
        <v>RXD10</v>
      </c>
      <c r="AS22" s="7" t="str">
        <f>"TX"&amp;RIGHT(AR22,3)</f>
        <v>TXD10</v>
      </c>
      <c r="AT22" s="8"/>
      <c r="AU22" s="7" t="str">
        <f>LEFT(AR22,3)&amp;TEXT(RIGHT(AR22,2)-1,"#00")</f>
        <v>RXD09</v>
      </c>
      <c r="AV22" s="7" t="str">
        <f>"TX"&amp;RIGHT(AU22,3)</f>
        <v>TXD09</v>
      </c>
      <c r="AW22" s="8"/>
      <c r="AX22" s="7" t="str">
        <f>LEFT(AU22,3)&amp;TEXT(RIGHT(AU22,2)-1,"#00")</f>
        <v>RXD08</v>
      </c>
      <c r="AY22" s="7" t="str">
        <f>"TX"&amp;RIGHT(AX22,3)</f>
        <v>TXD08</v>
      </c>
      <c r="AZ22" s="8"/>
      <c r="BA22" s="7" t="str">
        <f>LEFT(AX22,3)&amp;TEXT(RIGHT(AX22,2)-1,"#00")</f>
        <v>RXD07</v>
      </c>
      <c r="BB22" s="7" t="str">
        <f>"TX"&amp;RIGHT(BA22,3)</f>
        <v>TXD07</v>
      </c>
      <c r="BC22" s="8"/>
      <c r="BD22" s="7" t="str">
        <f>LEFT(BA22,3)&amp;TEXT(RIGHT(BA22,2)-1,"#00")</f>
        <v>RXD06</v>
      </c>
      <c r="BE22" s="7" t="str">
        <f>"TX"&amp;RIGHT(BD22,3)</f>
        <v>TXD06</v>
      </c>
      <c r="BF22" s="8"/>
      <c r="BG22" s="7" t="str">
        <f>LEFT(BD22,3)&amp;TEXT(RIGHT(BD22,2)-1,"#00")</f>
        <v>RXD05</v>
      </c>
      <c r="BH22" s="7" t="str">
        <f>"TX"&amp;RIGHT(BG22,3)</f>
        <v>TXD05</v>
      </c>
      <c r="BI22" s="8"/>
      <c r="BJ22" s="7" t="str">
        <f>LEFT(BG22,3)&amp;TEXT(RIGHT(BG22,2)-1,"#00")</f>
        <v>RXD04</v>
      </c>
      <c r="BK22" s="7" t="str">
        <f>"TX"&amp;RIGHT(BJ22,3)</f>
        <v>TXD04</v>
      </c>
      <c r="BL22" s="8"/>
      <c r="BM22" s="7" t="str">
        <f>LEFT(BJ22,3)&amp;TEXT(RIGHT(BJ22,2)-1,"#00")</f>
        <v>RXD03</v>
      </c>
      <c r="BN22" s="7" t="str">
        <f>"TX"&amp;RIGHT(BM22,3)</f>
        <v>TXD03</v>
      </c>
      <c r="BO22" s="8"/>
      <c r="BP22" s="7" t="str">
        <f>LEFT(BM22,3)&amp;TEXT(RIGHT(BM22,2)-1,"#00")</f>
        <v>RXD02</v>
      </c>
      <c r="BQ22" s="7" t="str">
        <f>"TX"&amp;RIGHT(BP22,3)</f>
        <v>TXD02</v>
      </c>
      <c r="BR22" s="8"/>
      <c r="BS22" s="7" t="str">
        <f>LEFT(BP22,3)&amp;TEXT(RIGHT(BP22,2)-1,"#00")</f>
        <v>RXD01</v>
      </c>
      <c r="BT22" s="7" t="str">
        <f>"TX"&amp;RIGHT(BS22,3)</f>
        <v>TXD01</v>
      </c>
      <c r="BU22" s="3"/>
    </row>
    <row r="23" spans="1:73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8" spans="1:73" x14ac:dyDescent="0.55000000000000004">
      <c r="B28" s="90" t="str">
        <f>"PP-8Dec2020"</f>
        <v>PP-8Dec2020</v>
      </c>
      <c r="C28" s="90"/>
      <c r="D28" s="90"/>
      <c r="E28" s="90"/>
      <c r="F28" s="90"/>
      <c r="G28" s="90"/>
      <c r="H28" s="90"/>
      <c r="I28" s="90"/>
    </row>
    <row r="38" spans="14:14" x14ac:dyDescent="0.55000000000000004">
      <c r="N38" t="s">
        <v>13</v>
      </c>
    </row>
  </sheetData>
  <mergeCells count="151">
    <mergeCell ref="B28:I28"/>
    <mergeCell ref="A6:A7"/>
    <mergeCell ref="B6:C6"/>
    <mergeCell ref="E6:F6"/>
    <mergeCell ref="H6:I6"/>
    <mergeCell ref="K6:L6"/>
    <mergeCell ref="N6:O6"/>
    <mergeCell ref="BS6:BT6"/>
    <mergeCell ref="BA6:BB6"/>
    <mergeCell ref="BD6:BE6"/>
    <mergeCell ref="BG6:BH6"/>
    <mergeCell ref="BJ6:BK6"/>
    <mergeCell ref="BM6:BN6"/>
    <mergeCell ref="BP6:BQ6"/>
    <mergeCell ref="AI6:AJ6"/>
    <mergeCell ref="AL6:AM6"/>
    <mergeCell ref="AO6:AP6"/>
    <mergeCell ref="AR6:AS6"/>
    <mergeCell ref="AU6:AV6"/>
    <mergeCell ref="AX6:AY6"/>
    <mergeCell ref="BS10:BT10"/>
    <mergeCell ref="A13:A14"/>
    <mergeCell ref="B13:C13"/>
    <mergeCell ref="E13:F13"/>
    <mergeCell ref="BM2:BN2"/>
    <mergeCell ref="BP2:BQ2"/>
    <mergeCell ref="BS2:BT2"/>
    <mergeCell ref="BA2:BB2"/>
    <mergeCell ref="BD2:BE2"/>
    <mergeCell ref="BG2:BH2"/>
    <mergeCell ref="BJ2:BK2"/>
    <mergeCell ref="Q6:R6"/>
    <mergeCell ref="T6:U6"/>
    <mergeCell ref="W6:X6"/>
    <mergeCell ref="Z6:AA6"/>
    <mergeCell ref="AC6:AD6"/>
    <mergeCell ref="AF6:AG6"/>
    <mergeCell ref="A3:A4"/>
    <mergeCell ref="AU2:AV2"/>
    <mergeCell ref="AX2:AY2"/>
    <mergeCell ref="AC2:AD2"/>
    <mergeCell ref="AF2:AG2"/>
    <mergeCell ref="AI2:AJ2"/>
    <mergeCell ref="AL2:AM2"/>
    <mergeCell ref="AO2:AP2"/>
    <mergeCell ref="AR2:AS2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BS13:BT13"/>
    <mergeCell ref="BA13:BB13"/>
    <mergeCell ref="BD13:BE13"/>
    <mergeCell ref="BG13:BH13"/>
    <mergeCell ref="BJ13:BK13"/>
    <mergeCell ref="BM13:BN13"/>
    <mergeCell ref="BP13:BQ13"/>
    <mergeCell ref="W13:X13"/>
    <mergeCell ref="Z13:AA13"/>
    <mergeCell ref="AC13:AD13"/>
    <mergeCell ref="AF13:AG13"/>
    <mergeCell ref="BJ10:BK10"/>
    <mergeCell ref="W9:X9"/>
    <mergeCell ref="Z9:AA9"/>
    <mergeCell ref="AC9:AD9"/>
    <mergeCell ref="AF9:AG9"/>
    <mergeCell ref="AL10:AM10"/>
    <mergeCell ref="AO10:AP10"/>
    <mergeCell ref="AI13:AJ13"/>
    <mergeCell ref="AL13:AM13"/>
    <mergeCell ref="AO13:AP13"/>
    <mergeCell ref="AR13:AS13"/>
    <mergeCell ref="AU13:AV13"/>
    <mergeCell ref="AX13:AY13"/>
    <mergeCell ref="AR10:AS10"/>
    <mergeCell ref="AU10:AV10"/>
    <mergeCell ref="AX10:AY10"/>
    <mergeCell ref="BA10:BB10"/>
    <mergeCell ref="BD10:BE10"/>
    <mergeCell ref="BG10:BH10"/>
    <mergeCell ref="Z10:AA10"/>
    <mergeCell ref="AC10:AD10"/>
    <mergeCell ref="AF10:AG10"/>
    <mergeCell ref="AI10:AJ10"/>
    <mergeCell ref="BS9:BT9"/>
    <mergeCell ref="A10:A11"/>
    <mergeCell ref="B10:C10"/>
    <mergeCell ref="E10:F10"/>
    <mergeCell ref="H10:I10"/>
    <mergeCell ref="K10:L10"/>
    <mergeCell ref="N10:O10"/>
    <mergeCell ref="Q10:R10"/>
    <mergeCell ref="T10:U10"/>
    <mergeCell ref="W10:X10"/>
    <mergeCell ref="BA9:BB9"/>
    <mergeCell ref="BD9:BE9"/>
    <mergeCell ref="BG9:BH9"/>
    <mergeCell ref="BJ9:BK9"/>
    <mergeCell ref="BM9:BN9"/>
    <mergeCell ref="BP9:BQ9"/>
    <mergeCell ref="AI9:AJ9"/>
    <mergeCell ref="AL9:AM9"/>
    <mergeCell ref="AO9:AP9"/>
    <mergeCell ref="AR9:AS9"/>
    <mergeCell ref="AU9:AV9"/>
    <mergeCell ref="AX9:AY9"/>
    <mergeCell ref="BM10:BN10"/>
    <mergeCell ref="BP10:BQ10"/>
    <mergeCell ref="A18:A19"/>
    <mergeCell ref="A21:A22"/>
    <mergeCell ref="B9:C9"/>
    <mergeCell ref="E9:F9"/>
    <mergeCell ref="H9:I9"/>
    <mergeCell ref="K9:L9"/>
    <mergeCell ref="N9:O9"/>
    <mergeCell ref="Q9:R9"/>
    <mergeCell ref="T9:U9"/>
    <mergeCell ref="T17:U17"/>
    <mergeCell ref="Q13:R13"/>
    <mergeCell ref="T13:U13"/>
    <mergeCell ref="H13:I13"/>
    <mergeCell ref="K13:L13"/>
    <mergeCell ref="N13:O13"/>
    <mergeCell ref="BD17:BE17"/>
    <mergeCell ref="BG17:BH17"/>
    <mergeCell ref="BJ17:BK17"/>
    <mergeCell ref="BM17:BN17"/>
    <mergeCell ref="BP17:BQ17"/>
    <mergeCell ref="BS17:BT17"/>
    <mergeCell ref="AL17:AM17"/>
    <mergeCell ref="AO17:AP17"/>
    <mergeCell ref="AR17:AS17"/>
    <mergeCell ref="AU17:AV17"/>
    <mergeCell ref="AX17:AY17"/>
    <mergeCell ref="BA17:BB17"/>
    <mergeCell ref="W17:X17"/>
    <mergeCell ref="Z17:AA17"/>
    <mergeCell ref="AC17:AD17"/>
    <mergeCell ref="AF17:AG17"/>
    <mergeCell ref="AI17:AJ17"/>
    <mergeCell ref="B17:C17"/>
    <mergeCell ref="E17:F17"/>
    <mergeCell ref="H17:I17"/>
    <mergeCell ref="K17:L17"/>
    <mergeCell ref="N17:O17"/>
    <mergeCell ref="Q17:R17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A880-3A14-4A90-A1E8-C9A5A333A68D}">
  <sheetPr>
    <pageSetUpPr fitToPage="1"/>
  </sheetPr>
  <dimension ref="B1:L147"/>
  <sheetViews>
    <sheetView workbookViewId="0">
      <pane ySplit="2" topLeftCell="A30" activePane="bottomLeft" state="frozen"/>
      <selection pane="bottomLeft" activeCell="Q126" sqref="Q126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1" bestFit="1" customWidth="1"/>
    <col min="11" max="12" width="25.05078125" style="81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TXA03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RXA02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TXA02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RXA01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TXA01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[canche/BNL712/50/TXA12]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[canche/BNL712/50/RXA12]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[canche/BNL712/50/TXA11]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[canche/BNL712/50/RXA11]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[canche/BNL712/50/TXA10]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TXD10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[canche/BNL712/50/RXA10]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RXD09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[canche/BNL712/50/TXA09]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TXD09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[canche/BNL712/50/RXA09]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RXD08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[canche/BNL712/50/TXA08]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TXD08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[canche/BNL712/50/RXA08]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RXD07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[canche/BNL712/50/TXA07]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TXD07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[canche/BNL712/50/RXA07]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RXD06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[canche/BNL712/50/TXA06]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TXD06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[canche/BNL712/50/RXA06]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RXD05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[canche/BNL712/50/TXA05]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TXD05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[canche/BNL712/50/RXA05]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RXD04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[canche/BNL712/50/TXA04]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TXD04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[canche/BNL712/50/RXA04]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RXD03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[canche/BNL712/50/TXA03]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TXD03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[canche/BNL712/50/RXA03]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RXD02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[canche/BNL712/50/TXA02]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TXD02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[canche/BNL712/50/RXA02]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RXD01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[canche/BNL712/50/TXA01]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TXD01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[canche/BNL712/50/RXA01]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[agogna/BNL712//TXD12]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[agogna/BNL712//RXD12]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[agogna/BNL712//TXD11]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[agogna/BNL712//RXD11]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[agogna/BNL712//TXD10]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[agogna/BNL712//RXD10]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[agogna/BNL712//TXD09]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[agogna/BNL712//RXD09]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[agogna/BNL712//TXD08]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[agogna/BNL712//RXD08]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[agogna/BNL712//TXD07]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[agogna/BNL712//RXD07]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[agogna/BNL712//TXD06]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[agogna/BNL712//RXD06]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[agogna/BNL712//TXD05]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[agogna/BNL712//RXD05]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[agogna/BNL712//TXD04]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[agogna/BNL712//RXD04]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[agogna/BNL712//TXD03]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[agogna/BNL712//RXD03]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[agogna/BNL712//TXD02]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[agogna/BNL712//RXD02]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[agogna/BNL712//TXD01]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[agogna/BNL712//RXD01]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A2A-6F52-40E6-9B91-111AA7E7F692}">
  <sheetPr>
    <pageSetUpPr fitToPage="1"/>
  </sheetPr>
  <dimension ref="B1:L147"/>
  <sheetViews>
    <sheetView topLeftCell="A79" workbookViewId="0">
      <selection activeCell="P98" sqref="P9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[canche/BNL712/50/TXA01]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[canche/BNL712/50/RXA01]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[canche/BNL712/50/TXA02]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[canche/BNL712/50/RXA02]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[canche/BNL712/50/TXA03]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[canche/BNL712/50/RXA03]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[canche/BNL712/50/TXA04]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[canche/BNL712/50/RXA04]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[canche/BNL712/50/TXA05]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[canche/BNL712/50/RXA05]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[canche/BNL712/50/TXA06]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[canche/BNL712/50/RXA06]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[canche/BNL712/50/TXA07]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[canche/BNL712/50/RXA07]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[canche/BNL712/50/TXA08]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[canche/BNL712/50/RXA08]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[canche/BNL712/50/TXA09]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[canche/BNL712/50/RXA09]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[canche/BNL712/50/TXA10]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[canche/BNL712/50/RXA10]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[canche/BNL712/50/TXA11]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[canche/BNL712/50/RXA11]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[canche/BNL712/50/TXA12]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[canche/BNL712/50/RXA12]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3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[agogna/BNL712//TXB01]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TXA01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[agogna/BNL712//RXB01]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LEFT(F99,3)&amp;TEXT(RIGHT(F99,2)+1,"#00")</f>
        <v>RXA02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[agogna/BNL712//TXB02]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LEFT(F100,3)&amp;TEXT(RIGHT(F100,2)+1,"#00")</f>
        <v>TXA02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[agogna/BNL712//RXB02]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LEFT(F101,3)&amp;TEXT(RIGHT(F101,2)+1,"#00")</f>
        <v>RXA03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[agogna/BNL712//TXB03]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TXA03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[agogna/BNL712//RXB03]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RXA04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[agogna/BNL712//TXB04]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TXA04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[agogna/BNL712//RXB04]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RXA05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[agogna/BNL712//TXB05]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TXA05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[agogna/BNL712//RXB05]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RXA06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[agogna/BNL712//TXB06]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TXA06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[agogna/BNL712//RXB06]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RXA07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[agogna/BNL712//TXB07]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TXA07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[agogna/BNL712//RXB07]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RXA08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[agogna/BNL712//TXB08]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TXA08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[agogna/BNL712//RXB08]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RXA09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[agogna/BNL712//TXB09]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TXA09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[agogna/BNL712//RXB09]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RXA10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[agogna/BNL712//TXB10]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TXA10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[agogna/BNL712//RXB10]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RXA11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[agogna/BNL712//TXB11]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TXA11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[agogna/BNL712//RXB11]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RXA12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[agogna/BNL712//TXB12]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TXA12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[agogna/BNL712//RXB12]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5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TXB01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LEFT(F123,3)&amp;TEXT(RIGHT(F123,2)+1,"#00")</f>
        <v>RXB02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LEFT(F124,3)&amp;TEXT(RIGHT(F124,2)+1,"#00")</f>
        <v>TXB02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LEFT(F125,3)&amp;TEXT(RIGHT(F125,2)+1,"#00")</f>
        <v>RXB03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TXB03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RXB04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TXB04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RXB05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TXB05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RXB06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TXB06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RXB07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TXB07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RXB08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TXB08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RXB09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TXB09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RXB10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TXB10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RXB11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TXB11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RXB12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TXB12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0C1F-275D-439F-8DEE-2A13DEEA0F0F}">
  <dimension ref="B1:L147"/>
  <sheetViews>
    <sheetView workbookViewId="0">
      <selection activeCell="P29" sqref="P29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51" t="str">
        <f>"["&amp;B5&amp;"/"&amp;C5&amp;"/"&amp;D5&amp;"]:"&amp;F6</f>
        <v>[seudre/Prime712/50]:TXA02</v>
      </c>
      <c r="L5" s="60" t="s">
        <v>34</v>
      </c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51" t="str">
        <f>"["&amp;B6&amp;"/"&amp;C6&amp;"/"&amp;D6&amp;"]:"&amp;F5</f>
        <v>[seudre/Prime712/50]:RXA02</v>
      </c>
      <c r="L6" s="60" t="s">
        <v>34</v>
      </c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52" t="str">
        <f>"["&amp;B7&amp;"/"&amp;C7&amp;"/"&amp;D7&amp;"]:"&amp;F8</f>
        <v>[seudre/Prime712/50]:TXA03</v>
      </c>
      <c r="L7" s="60" t="s">
        <v>34</v>
      </c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52" t="str">
        <f>"["&amp;B8&amp;"/"&amp;C8&amp;"/"&amp;D8&amp;"]:"&amp;F7</f>
        <v>[seudre/Prime712/50]:RXA03</v>
      </c>
      <c r="L8" s="60" t="s">
        <v>34</v>
      </c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53" t="str">
        <f>"["&amp;B9&amp;"/"&amp;C9&amp;"/"&amp;D9&amp;"]:"&amp;F10</f>
        <v>[seudre/Prime712/50]:TXA04</v>
      </c>
      <c r="L9" s="60" t="s">
        <v>34</v>
      </c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53" t="str">
        <f>"["&amp;B10&amp;"/"&amp;C10&amp;"/"&amp;D10&amp;"]:"&amp;F9</f>
        <v>[seudre/Prime712/50]:RXA04</v>
      </c>
      <c r="L10" s="60" t="s">
        <v>34</v>
      </c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54" t="s">
        <v>29</v>
      </c>
      <c r="L19" s="72" t="s">
        <v>35</v>
      </c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54" t="s">
        <v>29</v>
      </c>
      <c r="L20" s="72" t="s">
        <v>35</v>
      </c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54" t="s">
        <v>29</v>
      </c>
      <c r="L21" s="72" t="s">
        <v>35</v>
      </c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54" t="s">
        <v>29</v>
      </c>
      <c r="L22" s="72" t="s">
        <v>35</v>
      </c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54" t="s">
        <v>29</v>
      </c>
      <c r="L23" s="72" t="s">
        <v>35</v>
      </c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54" t="s">
        <v>29</v>
      </c>
      <c r="L24" s="72" t="s">
        <v>35</v>
      </c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54" t="s">
        <v>30</v>
      </c>
      <c r="L29" s="72" t="s">
        <v>35</v>
      </c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54" t="s">
        <v>30</v>
      </c>
      <c r="L30" s="72" t="s">
        <v>35</v>
      </c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54" t="s">
        <v>30</v>
      </c>
      <c r="L31" s="72" t="s">
        <v>35</v>
      </c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54" t="s">
        <v>30</v>
      </c>
      <c r="L32" s="72" t="s">
        <v>35</v>
      </c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54" t="s">
        <v>30</v>
      </c>
      <c r="L33" s="72" t="s">
        <v>35</v>
      </c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54" t="s">
        <v>30</v>
      </c>
      <c r="L34" s="72" t="s">
        <v>35</v>
      </c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55" t="s">
        <v>20</v>
      </c>
      <c r="L35" s="60" t="s">
        <v>36</v>
      </c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5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55" t="s">
        <v>21</v>
      </c>
      <c r="L37" s="60" t="s">
        <v>36</v>
      </c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5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55" t="s">
        <v>22</v>
      </c>
      <c r="L39" s="60" t="s">
        <v>36</v>
      </c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5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55" t="s">
        <v>23</v>
      </c>
      <c r="L41" s="60" t="s">
        <v>36</v>
      </c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K43" s="55" t="s">
        <v>24</v>
      </c>
      <c r="L43" s="60" t="s">
        <v>36</v>
      </c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K45" s="55" t="s">
        <v>25</v>
      </c>
      <c r="L45" s="60" t="s">
        <v>36</v>
      </c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56" t="s">
        <v>27</v>
      </c>
      <c r="L50" s="60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0"/>
      <c r="L51" s="60"/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0"/>
      <c r="L53" s="50"/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0"/>
      <c r="L55" s="50"/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0"/>
      <c r="L57" s="50"/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0"/>
      <c r="L59" s="50"/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0"/>
      <c r="L61" s="50"/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57" t="str">
        <f>"["&amp;B63&amp;"/"&amp;C63&amp;"/"&amp;D63&amp;"]:"&amp;F66</f>
        <v>[agogna/BNL712/]:TXA08</v>
      </c>
      <c r="L63" s="60" t="s">
        <v>33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58" t="str">
        <f>"["&amp;B64&amp;"/"&amp;C64&amp;"/"&amp;D64&amp;"]:"&amp;F65</f>
        <v>[agogna/BNL712/]:RXA08</v>
      </c>
      <c r="L64" s="60" t="s">
        <v>33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58" t="str">
        <f>"["&amp;B65&amp;"/"&amp;C65&amp;"/"&amp;D65&amp;"]:"&amp;F64</f>
        <v>[agogna/BNL712/]:TXA07</v>
      </c>
      <c r="L65" s="60" t="s">
        <v>33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57" t="str">
        <f>"["&amp;B66&amp;"/"&amp;C66&amp;"/"&amp;D66&amp;"]:"&amp;F63</f>
        <v>[agogna/BNL712/]:RXA07</v>
      </c>
      <c r="L66" s="60" t="s">
        <v>33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3" t="str">
        <f>"["&amp;B67&amp;"/"&amp;C67&amp;"/"&amp;D67&amp;"]:"&amp;F72</f>
        <v>[agogna/BNL712/]:TXA11</v>
      </c>
      <c r="L67" s="60" t="s">
        <v>33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9" t="str">
        <f>"["&amp;B68&amp;"/"&amp;C68&amp;"/"&amp;D68&amp;"]:"&amp;F71</f>
        <v>[agogna/BNL712/]:RXA11</v>
      </c>
      <c r="L68" s="60" t="s">
        <v>33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59" t="str">
        <f>"["&amp;B71&amp;"/"&amp;C71&amp;"/"&amp;D71&amp;"]:"&amp;F68</f>
        <v>[agogna/BNL712/]:TXA09</v>
      </c>
      <c r="L71" s="60" t="s">
        <v>33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53" t="str">
        <f>"["&amp;B72&amp;"/"&amp;C72&amp;"/"&amp;D72&amp;"]:"&amp;F67</f>
        <v>[agogna/BNL712/]:RXA09</v>
      </c>
      <c r="L72" s="60" t="s">
        <v>33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61" t="str">
        <f>"["&amp;B75&amp;"/"&amp;C75&amp;"/"&amp;D75&amp;"]:"&amp;F78</f>
        <v>[agogna/BNL712/]:TXB02</v>
      </c>
      <c r="L75" s="60" t="s">
        <v>33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51" t="str">
        <f>"["&amp;B76&amp;"/"&amp;C76&amp;"/"&amp;D76&amp;"]:"&amp;F77</f>
        <v>[agogna/BNL712/]:RXB02</v>
      </c>
      <c r="L76" s="60" t="s">
        <v>33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51" t="str">
        <f>"["&amp;B77&amp;"/"&amp;C77&amp;"/"&amp;D77&amp;"]:"&amp;F76</f>
        <v>[agogna/BNL712/]:TXB01</v>
      </c>
      <c r="L77" s="60" t="s">
        <v>33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61" t="str">
        <f>"["&amp;B78&amp;"/"&amp;C78&amp;"/"&amp;D78&amp;"]:"&amp;F75</f>
        <v>[agogna/BNL712/]:RXB01</v>
      </c>
      <c r="L78" s="60" t="s">
        <v>33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5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9" t="str">
        <f>"["&amp;B79&amp;"/"&amp;C79&amp;"/"&amp;D79&amp;"]:"&amp;F82</f>
        <v>[agogna/BNL712/]:TXB04</v>
      </c>
      <c r="L79" s="60" t="s">
        <v>33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5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3" t="str">
        <f>"["&amp;B80&amp;"/"&amp;C80&amp;"/"&amp;D80&amp;"]:"&amp;F81</f>
        <v>[agogna/BNL712/]:RXB04</v>
      </c>
      <c r="L80" s="60" t="s">
        <v>33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5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53" t="str">
        <f>"["&amp;B81&amp;"/"&amp;C81&amp;"/"&amp;D81&amp;"]:"&amp;F80</f>
        <v>[agogna/BNL712/]:TXB03</v>
      </c>
      <c r="L81" s="60" t="s">
        <v>33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5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59" t="str">
        <f>"["&amp;B82&amp;"/"&amp;C82&amp;"/"&amp;D82&amp;"]:"&amp;F79</f>
        <v>[agogna/BNL712/]:RXB03</v>
      </c>
      <c r="L82" s="60" t="s">
        <v>33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5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62" t="str">
        <f>"["&amp;B83&amp;"/"&amp;C83&amp;"/"&amp;D83&amp;"]:"&amp;F86</f>
        <v>[agogna/BNL712/]:TXB06</v>
      </c>
      <c r="L83" s="60" t="s">
        <v>33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5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63" t="str">
        <f>"["&amp;B84&amp;"/"&amp;C84&amp;"/"&amp;D84&amp;"]:"&amp;F85</f>
        <v>[agogna/BNL712/]:RXB06</v>
      </c>
      <c r="L84" s="60" t="s">
        <v>33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5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63" t="str">
        <f>"["&amp;B85&amp;"/"&amp;C85&amp;"/"&amp;D85&amp;"]:"&amp;F84</f>
        <v>[agogna/BNL712/]:TXB05</v>
      </c>
      <c r="L85" s="60" t="s">
        <v>33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5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62" t="str">
        <f>"["&amp;B86&amp;"/"&amp;C86&amp;"/"&amp;D86&amp;"]:"&amp;F83</f>
        <v>[agogna/BNL712/]:RXB05</v>
      </c>
      <c r="L86" s="60" t="s">
        <v>33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5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50"/>
      <c r="L87" s="5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5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50"/>
      <c r="L88" s="5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5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50"/>
      <c r="L89" s="5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5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50"/>
      <c r="L90" s="5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5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0"/>
      <c r="L91" s="5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5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0"/>
      <c r="L92" s="5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5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50"/>
      <c r="L93" s="5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5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50"/>
      <c r="L94" s="5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5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64" t="str">
        <f>"["&amp;B95&amp;"/"&amp;C95&amp;"/"&amp;D95&amp;"]:"&amp;F97</f>
        <v>[agogna/BNL712/]:RXB12</v>
      </c>
      <c r="L95" s="72" t="s">
        <v>38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5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65" t="str">
        <f>"["&amp;B96&amp;"/"&amp;C96&amp;"/"&amp;D96&amp;"]:"&amp;F98</f>
        <v>[agogna/BNL712/]:TXB12</v>
      </c>
      <c r="L96" s="72" t="s">
        <v>38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5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64" t="str">
        <f>"["&amp;B97&amp;"/"&amp;C97&amp;"/"&amp;D97&amp;"]:"&amp;F95</f>
        <v>[agogna/BNL712/]:RXB11</v>
      </c>
      <c r="L97" s="72" t="s">
        <v>38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5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65" t="str">
        <f>"["&amp;B98&amp;"/"&amp;C98&amp;"/"&amp;D98&amp;"]:"&amp;F96</f>
        <v>[agogna/BNL712/]:TXB11</v>
      </c>
      <c r="L98" s="72" t="s">
        <v>38</v>
      </c>
    </row>
    <row r="99" spans="2:12" ht="14.7" thickTop="1" x14ac:dyDescent="0.55000000000000004">
      <c r="B99" s="18" t="s">
        <v>14</v>
      </c>
      <c r="C99" s="18" t="s">
        <v>19</v>
      </c>
      <c r="D99" s="18">
        <v>50</v>
      </c>
      <c r="E99" s="18"/>
      <c r="F99" s="18" t="s">
        <v>6</v>
      </c>
      <c r="G99" s="37">
        <v>38</v>
      </c>
      <c r="H99" s="16">
        <v>2</v>
      </c>
      <c r="I99" s="16" t="s">
        <v>1</v>
      </c>
      <c r="J99" s="46">
        <v>1</v>
      </c>
      <c r="K99" s="50"/>
      <c r="L99" s="50"/>
    </row>
    <row r="100" spans="2:12" x14ac:dyDescent="0.55000000000000004">
      <c r="B100" s="19" t="s">
        <v>14</v>
      </c>
      <c r="C100" s="19" t="s">
        <v>19</v>
      </c>
      <c r="D100" s="19">
        <v>50</v>
      </c>
      <c r="E100" s="19"/>
      <c r="F100" s="19" t="str">
        <f>SUBSTITUTE(F99,"RX", "TX")</f>
        <v>TXC01</v>
      </c>
      <c r="G100" s="35">
        <v>38</v>
      </c>
      <c r="H100" s="1">
        <v>2</v>
      </c>
      <c r="I100" s="1" t="s">
        <v>1</v>
      </c>
      <c r="J100" s="47">
        <v>1</v>
      </c>
      <c r="K100" s="50"/>
      <c r="L100" s="50"/>
    </row>
    <row r="101" spans="2:12" x14ac:dyDescent="0.55000000000000004">
      <c r="B101" s="19" t="s">
        <v>14</v>
      </c>
      <c r="C101" s="19" t="s">
        <v>19</v>
      </c>
      <c r="D101" s="19">
        <v>50</v>
      </c>
      <c r="E101" s="19"/>
      <c r="F101" s="19" t="str">
        <f>LEFT(F99,3)&amp;TEXT(RIGHT(F99,2)+1,"#00")</f>
        <v>RXC02</v>
      </c>
      <c r="G101" s="35">
        <v>38</v>
      </c>
      <c r="H101" s="1">
        <v>2</v>
      </c>
      <c r="I101" s="1" t="s">
        <v>1</v>
      </c>
      <c r="J101" s="47">
        <f t="shared" ref="J101:J146" si="6">J99+1</f>
        <v>2</v>
      </c>
      <c r="K101" s="50"/>
      <c r="L101" s="50"/>
    </row>
    <row r="102" spans="2:12" x14ac:dyDescent="0.55000000000000004">
      <c r="B102" s="19" t="s">
        <v>14</v>
      </c>
      <c r="C102" s="19" t="s">
        <v>19</v>
      </c>
      <c r="D102" s="19">
        <v>50</v>
      </c>
      <c r="E102" s="19"/>
      <c r="F102" s="19" t="str">
        <f>LEFT(F100,3)&amp;TEXT(RIGHT(F100,2)+1,"#00")</f>
        <v>TXC02</v>
      </c>
      <c r="G102" s="35">
        <v>38</v>
      </c>
      <c r="H102" s="1">
        <v>2</v>
      </c>
      <c r="I102" s="1" t="s">
        <v>1</v>
      </c>
      <c r="J102" s="47">
        <f t="shared" si="6"/>
        <v>2</v>
      </c>
      <c r="K102" s="50"/>
      <c r="L102" s="50"/>
    </row>
    <row r="103" spans="2:12" x14ac:dyDescent="0.55000000000000004">
      <c r="B103" s="19" t="s">
        <v>14</v>
      </c>
      <c r="C103" s="19" t="s">
        <v>19</v>
      </c>
      <c r="D103" s="19">
        <v>50</v>
      </c>
      <c r="E103" s="19"/>
      <c r="F103" s="19" t="str">
        <f t="shared" ref="F103:F122" si="7">LEFT(F101,3)&amp;TEXT(RIGHT(F101,2)+1,"#00")</f>
        <v>RXC03</v>
      </c>
      <c r="G103" s="35">
        <v>38</v>
      </c>
      <c r="H103" s="1">
        <v>2</v>
      </c>
      <c r="I103" s="1" t="s">
        <v>1</v>
      </c>
      <c r="J103" s="47">
        <f t="shared" si="6"/>
        <v>3</v>
      </c>
      <c r="K103" s="57" t="str">
        <f>"["&amp;B103&amp;"/"&amp;C103&amp;"/"&amp;D103&amp;"]:"&amp;F106</f>
        <v>[seudre/Prime712/50]:TXC04</v>
      </c>
      <c r="L103" s="60" t="s">
        <v>34</v>
      </c>
    </row>
    <row r="104" spans="2:12" x14ac:dyDescent="0.55000000000000004">
      <c r="B104" s="19" t="s">
        <v>14</v>
      </c>
      <c r="C104" s="19" t="s">
        <v>19</v>
      </c>
      <c r="D104" s="19">
        <v>50</v>
      </c>
      <c r="E104" s="19"/>
      <c r="F104" s="19" t="str">
        <f t="shared" si="7"/>
        <v>TXC03</v>
      </c>
      <c r="G104" s="35">
        <v>38</v>
      </c>
      <c r="H104" s="1">
        <v>2</v>
      </c>
      <c r="I104" s="1" t="s">
        <v>1</v>
      </c>
      <c r="J104" s="47">
        <f t="shared" si="6"/>
        <v>3</v>
      </c>
      <c r="K104" s="58" t="str">
        <f>"["&amp;B104&amp;"/"&amp;C104&amp;"/"&amp;D104&amp;"]:"&amp;F105</f>
        <v>[seudre/Prime712/50]:RXC04</v>
      </c>
      <c r="L104" s="60" t="s">
        <v>34</v>
      </c>
    </row>
    <row r="105" spans="2:12" x14ac:dyDescent="0.55000000000000004">
      <c r="B105" s="19" t="s">
        <v>14</v>
      </c>
      <c r="C105" s="19" t="s">
        <v>19</v>
      </c>
      <c r="D105" s="19">
        <v>50</v>
      </c>
      <c r="E105" s="19"/>
      <c r="F105" s="19" t="str">
        <f t="shared" si="7"/>
        <v>RXC04</v>
      </c>
      <c r="G105" s="35">
        <v>38</v>
      </c>
      <c r="H105" s="1">
        <v>2</v>
      </c>
      <c r="I105" s="1" t="s">
        <v>1</v>
      </c>
      <c r="J105" s="47">
        <f t="shared" si="6"/>
        <v>4</v>
      </c>
      <c r="K105" s="58" t="str">
        <f>"["&amp;B105&amp;"/"&amp;C105&amp;"/"&amp;D105&amp;"]:"&amp;F104</f>
        <v>[seudre/Prime712/50]:TXC03</v>
      </c>
      <c r="L105" s="60" t="s">
        <v>34</v>
      </c>
    </row>
    <row r="106" spans="2:12" x14ac:dyDescent="0.55000000000000004">
      <c r="B106" s="19" t="s">
        <v>14</v>
      </c>
      <c r="C106" s="19" t="s">
        <v>19</v>
      </c>
      <c r="D106" s="19">
        <v>50</v>
      </c>
      <c r="E106" s="19"/>
      <c r="F106" s="19" t="str">
        <f t="shared" si="7"/>
        <v>TXC04</v>
      </c>
      <c r="G106" s="35">
        <v>38</v>
      </c>
      <c r="H106" s="1">
        <v>2</v>
      </c>
      <c r="I106" s="1" t="s">
        <v>1</v>
      </c>
      <c r="J106" s="47">
        <f t="shared" si="6"/>
        <v>4</v>
      </c>
      <c r="K106" s="57" t="str">
        <f>"["&amp;B106&amp;"/"&amp;C106&amp;"/"&amp;D106&amp;"]:"&amp;F103</f>
        <v>[seudre/Prime712/50]:RXC03</v>
      </c>
      <c r="L106" s="60" t="s">
        <v>34</v>
      </c>
    </row>
    <row r="107" spans="2:12" x14ac:dyDescent="0.55000000000000004">
      <c r="B107" s="19" t="s">
        <v>14</v>
      </c>
      <c r="C107" s="19" t="s">
        <v>19</v>
      </c>
      <c r="D107" s="19">
        <v>50</v>
      </c>
      <c r="E107" s="19"/>
      <c r="F107" s="19" t="str">
        <f t="shared" si="7"/>
        <v>RXC05</v>
      </c>
      <c r="G107" s="35">
        <v>38</v>
      </c>
      <c r="H107" s="1">
        <v>2</v>
      </c>
      <c r="I107" s="1" t="s">
        <v>1</v>
      </c>
      <c r="J107" s="47">
        <f t="shared" si="6"/>
        <v>5</v>
      </c>
      <c r="K107" s="59" t="str">
        <f>"["&amp;B107&amp;"/"&amp;C107&amp;"/"&amp;D107&amp;"]:"&amp;F110</f>
        <v>[seudre/Prime712/50]:TXC06</v>
      </c>
      <c r="L107" s="60" t="s">
        <v>34</v>
      </c>
    </row>
    <row r="108" spans="2:12" x14ac:dyDescent="0.55000000000000004">
      <c r="B108" s="19" t="s">
        <v>14</v>
      </c>
      <c r="C108" s="19" t="s">
        <v>19</v>
      </c>
      <c r="D108" s="19">
        <v>50</v>
      </c>
      <c r="E108" s="19"/>
      <c r="F108" s="19" t="str">
        <f t="shared" si="7"/>
        <v>TXC05</v>
      </c>
      <c r="G108" s="35">
        <v>38</v>
      </c>
      <c r="H108" s="1">
        <v>2</v>
      </c>
      <c r="I108" s="1" t="s">
        <v>1</v>
      </c>
      <c r="J108" s="47">
        <f t="shared" si="6"/>
        <v>5</v>
      </c>
      <c r="K108" s="53" t="str">
        <f>"["&amp;B108&amp;"/"&amp;C108&amp;"/"&amp;D108&amp;"]:"&amp;F109</f>
        <v>[seudre/Prime712/50]:RXC06</v>
      </c>
      <c r="L108" s="60" t="s">
        <v>34</v>
      </c>
    </row>
    <row r="109" spans="2:12" x14ac:dyDescent="0.55000000000000004">
      <c r="B109" s="19" t="s">
        <v>14</v>
      </c>
      <c r="C109" s="19" t="s">
        <v>19</v>
      </c>
      <c r="D109" s="19">
        <v>50</v>
      </c>
      <c r="E109" s="19"/>
      <c r="F109" s="19" t="str">
        <f t="shared" si="7"/>
        <v>RXC06</v>
      </c>
      <c r="G109" s="35">
        <v>38</v>
      </c>
      <c r="H109" s="1">
        <v>2</v>
      </c>
      <c r="I109" s="1" t="s">
        <v>1</v>
      </c>
      <c r="J109" s="47">
        <f t="shared" si="6"/>
        <v>6</v>
      </c>
      <c r="K109" s="53" t="str">
        <f>"["&amp;B109&amp;"/"&amp;C109&amp;"/"&amp;D109&amp;"]:"&amp;F108</f>
        <v>[seudre/Prime712/50]:TXC05</v>
      </c>
      <c r="L109" s="60" t="s">
        <v>34</v>
      </c>
    </row>
    <row r="110" spans="2:12" x14ac:dyDescent="0.55000000000000004">
      <c r="B110" s="19" t="s">
        <v>14</v>
      </c>
      <c r="C110" s="19" t="s">
        <v>19</v>
      </c>
      <c r="D110" s="19">
        <v>50</v>
      </c>
      <c r="E110" s="19"/>
      <c r="F110" s="19" t="str">
        <f t="shared" si="7"/>
        <v>TXC06</v>
      </c>
      <c r="G110" s="35">
        <v>38</v>
      </c>
      <c r="H110" s="1">
        <v>2</v>
      </c>
      <c r="I110" s="1" t="s">
        <v>1</v>
      </c>
      <c r="J110" s="47">
        <f t="shared" si="6"/>
        <v>6</v>
      </c>
      <c r="K110" s="59" t="str">
        <f>"["&amp;B110&amp;"/"&amp;C110&amp;"/"&amp;D110&amp;"]:"&amp;F107</f>
        <v>[seudre/Prime712/50]:RXC05</v>
      </c>
      <c r="L110" s="60" t="s">
        <v>34</v>
      </c>
    </row>
    <row r="111" spans="2:12" x14ac:dyDescent="0.55000000000000004">
      <c r="B111" s="19" t="s">
        <v>14</v>
      </c>
      <c r="C111" s="19" t="s">
        <v>19</v>
      </c>
      <c r="D111" s="19">
        <v>50</v>
      </c>
      <c r="E111" s="19"/>
      <c r="F111" s="19" t="str">
        <f t="shared" si="7"/>
        <v>RXC07</v>
      </c>
      <c r="G111" s="35">
        <v>38</v>
      </c>
      <c r="H111" s="1">
        <v>2</v>
      </c>
      <c r="I111" s="1" t="s">
        <v>1</v>
      </c>
      <c r="J111" s="47">
        <f t="shared" si="6"/>
        <v>7</v>
      </c>
      <c r="K111" s="61" t="str">
        <f>"["&amp;B111&amp;"/"&amp;C111&amp;"/"&amp;D111&amp;"]:"&amp;F114</f>
        <v>[seudre/Prime712/50]:TXC08</v>
      </c>
      <c r="L111" s="60" t="s">
        <v>34</v>
      </c>
    </row>
    <row r="112" spans="2:12" x14ac:dyDescent="0.55000000000000004">
      <c r="B112" s="19" t="s">
        <v>14</v>
      </c>
      <c r="C112" s="19" t="s">
        <v>19</v>
      </c>
      <c r="D112" s="19">
        <v>50</v>
      </c>
      <c r="E112" s="19"/>
      <c r="F112" s="19" t="str">
        <f t="shared" si="7"/>
        <v>TXC07</v>
      </c>
      <c r="G112" s="35">
        <v>38</v>
      </c>
      <c r="H112" s="1">
        <v>2</v>
      </c>
      <c r="I112" s="1" t="s">
        <v>1</v>
      </c>
      <c r="J112" s="47">
        <f t="shared" si="6"/>
        <v>7</v>
      </c>
      <c r="K112" s="51" t="str">
        <f>"["&amp;B112&amp;"/"&amp;C112&amp;"/"&amp;D112&amp;"]:"&amp;F113</f>
        <v>[seudre/Prime712/50]:RXC08</v>
      </c>
      <c r="L112" s="60" t="s">
        <v>34</v>
      </c>
    </row>
    <row r="113" spans="2:12" x14ac:dyDescent="0.55000000000000004">
      <c r="B113" s="19" t="s">
        <v>14</v>
      </c>
      <c r="C113" s="19" t="s">
        <v>19</v>
      </c>
      <c r="D113" s="19">
        <v>50</v>
      </c>
      <c r="E113" s="19"/>
      <c r="F113" s="19" t="str">
        <f t="shared" si="7"/>
        <v>RXC08</v>
      </c>
      <c r="G113" s="35">
        <v>38</v>
      </c>
      <c r="H113" s="1">
        <v>2</v>
      </c>
      <c r="I113" s="1" t="s">
        <v>1</v>
      </c>
      <c r="J113" s="47">
        <f t="shared" si="6"/>
        <v>8</v>
      </c>
      <c r="K113" s="51" t="str">
        <f>"["&amp;B113&amp;"/"&amp;C113&amp;"/"&amp;D113&amp;"]:"&amp;F112</f>
        <v>[seudre/Prime712/50]:TXC07</v>
      </c>
      <c r="L113" s="60" t="s">
        <v>34</v>
      </c>
    </row>
    <row r="114" spans="2:12" x14ac:dyDescent="0.55000000000000004">
      <c r="B114" s="19" t="s">
        <v>14</v>
      </c>
      <c r="C114" s="19" t="s">
        <v>19</v>
      </c>
      <c r="D114" s="19">
        <v>50</v>
      </c>
      <c r="E114" s="19"/>
      <c r="F114" s="19" t="str">
        <f t="shared" si="7"/>
        <v>TXC08</v>
      </c>
      <c r="G114" s="35">
        <v>38</v>
      </c>
      <c r="H114" s="1">
        <v>2</v>
      </c>
      <c r="I114" s="1" t="s">
        <v>1</v>
      </c>
      <c r="J114" s="47">
        <f t="shared" si="6"/>
        <v>8</v>
      </c>
      <c r="K114" s="61" t="str">
        <f>"["&amp;B114&amp;"/"&amp;C114&amp;"/"&amp;D114&amp;"]:"&amp;F111</f>
        <v>[seudre/Prime712/50]:RXC07</v>
      </c>
      <c r="L114" s="60" t="s">
        <v>34</v>
      </c>
    </row>
    <row r="115" spans="2:12" x14ac:dyDescent="0.55000000000000004">
      <c r="B115" s="19" t="s">
        <v>14</v>
      </c>
      <c r="C115" s="19" t="s">
        <v>19</v>
      </c>
      <c r="D115" s="19">
        <v>50</v>
      </c>
      <c r="E115" s="19"/>
      <c r="F115" s="19" t="str">
        <f t="shared" si="7"/>
        <v>RXC09</v>
      </c>
      <c r="G115" s="35">
        <v>38</v>
      </c>
      <c r="H115" s="1">
        <v>2</v>
      </c>
      <c r="I115" s="1" t="s">
        <v>1</v>
      </c>
      <c r="J115" s="47">
        <f t="shared" si="6"/>
        <v>9</v>
      </c>
      <c r="K115" s="62" t="str">
        <f>"["&amp;B115&amp;"/"&amp;C115&amp;"/"&amp;D115&amp;"]:"&amp;F118</f>
        <v>[seudre/Prime712/50]:TXC10</v>
      </c>
      <c r="L115" s="60" t="s">
        <v>34</v>
      </c>
    </row>
    <row r="116" spans="2:12" x14ac:dyDescent="0.55000000000000004">
      <c r="B116" s="19" t="s">
        <v>14</v>
      </c>
      <c r="C116" s="19" t="s">
        <v>19</v>
      </c>
      <c r="D116" s="19">
        <v>50</v>
      </c>
      <c r="E116" s="19"/>
      <c r="F116" s="19" t="str">
        <f t="shared" si="7"/>
        <v>TXC09</v>
      </c>
      <c r="G116" s="35">
        <v>38</v>
      </c>
      <c r="H116" s="1">
        <v>2</v>
      </c>
      <c r="I116" s="1" t="s">
        <v>1</v>
      </c>
      <c r="J116" s="47">
        <f t="shared" si="6"/>
        <v>9</v>
      </c>
      <c r="K116" s="63" t="str">
        <f>"["&amp;B116&amp;"/"&amp;C116&amp;"/"&amp;D116&amp;"]:"&amp;F117</f>
        <v>[seudre/Prime712/50]:RXC10</v>
      </c>
      <c r="L116" s="60" t="s">
        <v>34</v>
      </c>
    </row>
    <row r="117" spans="2:12" x14ac:dyDescent="0.55000000000000004">
      <c r="B117" s="19" t="s">
        <v>14</v>
      </c>
      <c r="C117" s="19" t="s">
        <v>19</v>
      </c>
      <c r="D117" s="19">
        <v>50</v>
      </c>
      <c r="E117" s="19"/>
      <c r="F117" s="19" t="str">
        <f t="shared" si="7"/>
        <v>RXC10</v>
      </c>
      <c r="G117" s="35">
        <v>38</v>
      </c>
      <c r="H117" s="1">
        <v>2</v>
      </c>
      <c r="I117" s="1" t="s">
        <v>1</v>
      </c>
      <c r="J117" s="47">
        <f t="shared" si="6"/>
        <v>10</v>
      </c>
      <c r="K117" s="63" t="str">
        <f>"["&amp;B117&amp;"/"&amp;C117&amp;"/"&amp;D117&amp;"]:"&amp;F116</f>
        <v>[seudre/Prime712/50]:TXC09</v>
      </c>
      <c r="L117" s="60" t="s">
        <v>34</v>
      </c>
    </row>
    <row r="118" spans="2:12" x14ac:dyDescent="0.55000000000000004">
      <c r="B118" s="19" t="s">
        <v>14</v>
      </c>
      <c r="C118" s="19" t="s">
        <v>19</v>
      </c>
      <c r="D118" s="19">
        <v>50</v>
      </c>
      <c r="E118" s="19"/>
      <c r="F118" s="19" t="str">
        <f t="shared" si="7"/>
        <v>TXC10</v>
      </c>
      <c r="G118" s="35">
        <v>38</v>
      </c>
      <c r="H118" s="1">
        <v>2</v>
      </c>
      <c r="I118" s="1" t="s">
        <v>1</v>
      </c>
      <c r="J118" s="47">
        <f t="shared" si="6"/>
        <v>10</v>
      </c>
      <c r="K118" s="62" t="str">
        <f>"["&amp;B118&amp;"/"&amp;C118&amp;"/"&amp;D118&amp;"]:"&amp;F115</f>
        <v>[seudre/Prime712/50]:RXC09</v>
      </c>
      <c r="L118" s="60" t="s">
        <v>34</v>
      </c>
    </row>
    <row r="119" spans="2:12" x14ac:dyDescent="0.55000000000000004">
      <c r="B119" s="19" t="s">
        <v>14</v>
      </c>
      <c r="C119" s="19" t="s">
        <v>19</v>
      </c>
      <c r="D119" s="19">
        <v>50</v>
      </c>
      <c r="E119" s="19"/>
      <c r="F119" s="19" t="str">
        <f t="shared" si="7"/>
        <v>RXC11</v>
      </c>
      <c r="G119" s="35">
        <v>38</v>
      </c>
      <c r="H119" s="1">
        <v>2</v>
      </c>
      <c r="I119" s="1" t="s">
        <v>1</v>
      </c>
      <c r="J119" s="47">
        <f t="shared" si="6"/>
        <v>11</v>
      </c>
      <c r="K119" s="50"/>
      <c r="L119" s="50"/>
    </row>
    <row r="120" spans="2:12" x14ac:dyDescent="0.55000000000000004">
      <c r="B120" s="19" t="s">
        <v>14</v>
      </c>
      <c r="C120" s="19" t="s">
        <v>19</v>
      </c>
      <c r="D120" s="19">
        <v>50</v>
      </c>
      <c r="E120" s="19"/>
      <c r="F120" s="19" t="str">
        <f t="shared" si="7"/>
        <v>TXC11</v>
      </c>
      <c r="G120" s="35">
        <v>38</v>
      </c>
      <c r="H120" s="1">
        <v>2</v>
      </c>
      <c r="I120" s="1" t="s">
        <v>1</v>
      </c>
      <c r="J120" s="47">
        <f t="shared" si="6"/>
        <v>11</v>
      </c>
      <c r="K120" s="50"/>
      <c r="L120" s="50"/>
    </row>
    <row r="121" spans="2:12" x14ac:dyDescent="0.55000000000000004">
      <c r="B121" s="19" t="s">
        <v>14</v>
      </c>
      <c r="C121" s="19" t="s">
        <v>19</v>
      </c>
      <c r="D121" s="19">
        <v>50</v>
      </c>
      <c r="E121" s="19"/>
      <c r="F121" s="19" t="str">
        <f t="shared" si="7"/>
        <v>RXC12</v>
      </c>
      <c r="G121" s="35">
        <v>38</v>
      </c>
      <c r="H121" s="1">
        <v>2</v>
      </c>
      <c r="I121" s="1" t="s">
        <v>1</v>
      </c>
      <c r="J121" s="47">
        <f t="shared" si="6"/>
        <v>12</v>
      </c>
      <c r="K121" s="50"/>
      <c r="L121" s="50"/>
    </row>
    <row r="122" spans="2:12" ht="14.7" thickBot="1" x14ac:dyDescent="0.6">
      <c r="B122" s="20" t="s">
        <v>14</v>
      </c>
      <c r="C122" s="20" t="s">
        <v>19</v>
      </c>
      <c r="D122" s="20">
        <v>50</v>
      </c>
      <c r="E122" s="20"/>
      <c r="F122" s="20" t="str">
        <f t="shared" si="7"/>
        <v>TXC12</v>
      </c>
      <c r="G122" s="35">
        <v>38</v>
      </c>
      <c r="H122" s="1">
        <v>2</v>
      </c>
      <c r="I122" s="1" t="s">
        <v>1</v>
      </c>
      <c r="J122" s="47">
        <f t="shared" si="6"/>
        <v>12</v>
      </c>
      <c r="K122" s="50"/>
      <c r="L122" s="50"/>
    </row>
    <row r="123" spans="2:12" ht="14.7" thickTop="1" x14ac:dyDescent="0.55000000000000004">
      <c r="B123" s="21" t="s">
        <v>14</v>
      </c>
      <c r="C123" s="21" t="s">
        <v>19</v>
      </c>
      <c r="D123" s="21">
        <v>50</v>
      </c>
      <c r="E123" s="21"/>
      <c r="F123" s="21" t="s">
        <v>7</v>
      </c>
      <c r="G123" s="35">
        <v>38</v>
      </c>
      <c r="H123" s="1">
        <v>2</v>
      </c>
      <c r="I123" s="1" t="s">
        <v>1</v>
      </c>
      <c r="J123" s="47">
        <f t="shared" si="6"/>
        <v>13</v>
      </c>
      <c r="K123" s="50"/>
      <c r="L123" s="50"/>
    </row>
    <row r="124" spans="2:12" x14ac:dyDescent="0.55000000000000004">
      <c r="B124" s="22" t="s">
        <v>14</v>
      </c>
      <c r="C124" s="22" t="s">
        <v>19</v>
      </c>
      <c r="D124" s="22">
        <v>50</v>
      </c>
      <c r="E124" s="22"/>
      <c r="F124" s="22" t="str">
        <f>SUBSTITUTE(F123,"RX", "TX")</f>
        <v>RDC01</v>
      </c>
      <c r="G124" s="35">
        <v>38</v>
      </c>
      <c r="H124" s="1">
        <v>2</v>
      </c>
      <c r="I124" s="1" t="s">
        <v>1</v>
      </c>
      <c r="J124" s="47">
        <f t="shared" si="6"/>
        <v>13</v>
      </c>
      <c r="K124" s="50"/>
      <c r="L124" s="50"/>
    </row>
    <row r="125" spans="2:12" x14ac:dyDescent="0.55000000000000004">
      <c r="B125" s="22" t="s">
        <v>14</v>
      </c>
      <c r="C125" s="22" t="s">
        <v>19</v>
      </c>
      <c r="D125" s="22">
        <v>50</v>
      </c>
      <c r="E125" s="22"/>
      <c r="F125" s="22" t="str">
        <f>LEFT(F123,3)&amp;TEXT(RIGHT(F123,2)+1,"#00")</f>
        <v>RDC02</v>
      </c>
      <c r="G125" s="35">
        <v>38</v>
      </c>
      <c r="H125" s="1">
        <v>2</v>
      </c>
      <c r="I125" s="1" t="s">
        <v>1</v>
      </c>
      <c r="J125" s="47">
        <f t="shared" si="6"/>
        <v>14</v>
      </c>
      <c r="K125" s="50"/>
      <c r="L125" s="50"/>
    </row>
    <row r="126" spans="2:12" x14ac:dyDescent="0.55000000000000004">
      <c r="B126" s="22" t="s">
        <v>14</v>
      </c>
      <c r="C126" s="22" t="s">
        <v>19</v>
      </c>
      <c r="D126" s="22">
        <v>50</v>
      </c>
      <c r="E126" s="22"/>
      <c r="F126" s="22" t="str">
        <f>LEFT(F124,3)&amp;TEXT(RIGHT(F124,2)+1,"#00")</f>
        <v>RDC02</v>
      </c>
      <c r="G126" s="35">
        <v>38</v>
      </c>
      <c r="H126" s="1">
        <v>2</v>
      </c>
      <c r="I126" s="1" t="s">
        <v>1</v>
      </c>
      <c r="J126" s="47">
        <f t="shared" si="6"/>
        <v>14</v>
      </c>
      <c r="K126" s="50"/>
      <c r="L126" s="50"/>
    </row>
    <row r="127" spans="2:12" x14ac:dyDescent="0.55000000000000004">
      <c r="B127" s="22" t="s">
        <v>14</v>
      </c>
      <c r="C127" s="22" t="s">
        <v>19</v>
      </c>
      <c r="D127" s="22">
        <v>50</v>
      </c>
      <c r="E127" s="22"/>
      <c r="F127" s="22" t="str">
        <f t="shared" ref="F127:F146" si="8">LEFT(F125,3)&amp;TEXT(RIGHT(F125,2)+1,"#00")</f>
        <v>RDC03</v>
      </c>
      <c r="G127" s="35">
        <v>38</v>
      </c>
      <c r="H127" s="1">
        <v>2</v>
      </c>
      <c r="I127" s="1" t="s">
        <v>1</v>
      </c>
      <c r="J127" s="47">
        <f t="shared" si="6"/>
        <v>15</v>
      </c>
      <c r="K127" s="57" t="str">
        <f>"["&amp;B127&amp;"/"&amp;C127&amp;"/"&amp;D127&amp;"]:"&amp;F130</f>
        <v>[seudre/Prime712/50]:RDC04</v>
      </c>
      <c r="L127" s="60" t="s">
        <v>34</v>
      </c>
    </row>
    <row r="128" spans="2:12" x14ac:dyDescent="0.55000000000000004">
      <c r="B128" s="22" t="s">
        <v>14</v>
      </c>
      <c r="C128" s="22" t="s">
        <v>19</v>
      </c>
      <c r="D128" s="22">
        <v>50</v>
      </c>
      <c r="E128" s="22"/>
      <c r="F128" s="22" t="str">
        <f t="shared" si="8"/>
        <v>RDC03</v>
      </c>
      <c r="G128" s="35">
        <v>38</v>
      </c>
      <c r="H128" s="1">
        <v>2</v>
      </c>
      <c r="I128" s="1" t="s">
        <v>1</v>
      </c>
      <c r="J128" s="47">
        <f t="shared" si="6"/>
        <v>15</v>
      </c>
      <c r="K128" s="58" t="str">
        <f>"["&amp;B128&amp;"/"&amp;C128&amp;"/"&amp;D128&amp;"]:"&amp;F129</f>
        <v>[seudre/Prime712/50]:RDC04</v>
      </c>
      <c r="L128" s="60" t="s">
        <v>34</v>
      </c>
    </row>
    <row r="129" spans="2:12" x14ac:dyDescent="0.55000000000000004">
      <c r="B129" s="22" t="s">
        <v>14</v>
      </c>
      <c r="C129" s="22" t="s">
        <v>19</v>
      </c>
      <c r="D129" s="22">
        <v>50</v>
      </c>
      <c r="E129" s="22"/>
      <c r="F129" s="22" t="str">
        <f t="shared" si="8"/>
        <v>RDC04</v>
      </c>
      <c r="G129" s="35">
        <v>38</v>
      </c>
      <c r="H129" s="1">
        <v>2</v>
      </c>
      <c r="I129" s="1" t="s">
        <v>1</v>
      </c>
      <c r="J129" s="47">
        <f t="shared" si="6"/>
        <v>16</v>
      </c>
      <c r="K129" s="58" t="str">
        <f>"["&amp;B129&amp;"/"&amp;C129&amp;"/"&amp;D129&amp;"]:"&amp;F128</f>
        <v>[seudre/Prime712/50]:RDC03</v>
      </c>
      <c r="L129" s="60" t="s">
        <v>34</v>
      </c>
    </row>
    <row r="130" spans="2:12" x14ac:dyDescent="0.55000000000000004">
      <c r="B130" s="22" t="s">
        <v>14</v>
      </c>
      <c r="C130" s="22" t="s">
        <v>19</v>
      </c>
      <c r="D130" s="22">
        <v>50</v>
      </c>
      <c r="E130" s="22"/>
      <c r="F130" s="22" t="str">
        <f t="shared" si="8"/>
        <v>RDC04</v>
      </c>
      <c r="G130" s="35">
        <v>38</v>
      </c>
      <c r="H130" s="1">
        <v>2</v>
      </c>
      <c r="I130" s="1" t="s">
        <v>1</v>
      </c>
      <c r="J130" s="47">
        <f t="shared" si="6"/>
        <v>16</v>
      </c>
      <c r="K130" s="57" t="str">
        <f>"["&amp;B130&amp;"/"&amp;C130&amp;"/"&amp;D130&amp;"]:"&amp;F127</f>
        <v>[seudre/Prime712/50]:RDC03</v>
      </c>
      <c r="L130" s="60" t="s">
        <v>34</v>
      </c>
    </row>
    <row r="131" spans="2:12" x14ac:dyDescent="0.55000000000000004">
      <c r="B131" s="22" t="s">
        <v>14</v>
      </c>
      <c r="C131" s="22" t="s">
        <v>19</v>
      </c>
      <c r="D131" s="22">
        <v>50</v>
      </c>
      <c r="E131" s="22"/>
      <c r="F131" s="22" t="str">
        <f t="shared" si="8"/>
        <v>RDC05</v>
      </c>
      <c r="G131" s="35">
        <v>38</v>
      </c>
      <c r="H131" s="1">
        <v>2</v>
      </c>
      <c r="I131" s="1" t="s">
        <v>1</v>
      </c>
      <c r="J131" s="47">
        <f t="shared" si="6"/>
        <v>17</v>
      </c>
      <c r="K131" s="59" t="str">
        <f>"["&amp;B131&amp;"/"&amp;C131&amp;"/"&amp;D131&amp;"]:"&amp;F134</f>
        <v>[seudre/Prime712/50]:RDC06</v>
      </c>
      <c r="L131" s="60" t="s">
        <v>34</v>
      </c>
    </row>
    <row r="132" spans="2:12" x14ac:dyDescent="0.55000000000000004">
      <c r="B132" s="22" t="s">
        <v>14</v>
      </c>
      <c r="C132" s="22" t="s">
        <v>19</v>
      </c>
      <c r="D132" s="22">
        <v>50</v>
      </c>
      <c r="E132" s="22"/>
      <c r="F132" s="22" t="str">
        <f t="shared" si="8"/>
        <v>RDC05</v>
      </c>
      <c r="G132" s="35">
        <v>38</v>
      </c>
      <c r="H132" s="1">
        <v>2</v>
      </c>
      <c r="I132" s="1" t="s">
        <v>1</v>
      </c>
      <c r="J132" s="47">
        <f t="shared" si="6"/>
        <v>17</v>
      </c>
      <c r="K132" s="53" t="str">
        <f>"["&amp;B132&amp;"/"&amp;C132&amp;"/"&amp;D132&amp;"]:"&amp;F133</f>
        <v>[seudre/Prime712/50]:RDC06</v>
      </c>
      <c r="L132" s="60" t="s">
        <v>34</v>
      </c>
    </row>
    <row r="133" spans="2:12" x14ac:dyDescent="0.55000000000000004">
      <c r="B133" s="22" t="s">
        <v>14</v>
      </c>
      <c r="C133" s="22" t="s">
        <v>19</v>
      </c>
      <c r="D133" s="22">
        <v>50</v>
      </c>
      <c r="E133" s="22"/>
      <c r="F133" s="22" t="str">
        <f t="shared" si="8"/>
        <v>RDC06</v>
      </c>
      <c r="G133" s="35">
        <v>38</v>
      </c>
      <c r="H133" s="1">
        <v>2</v>
      </c>
      <c r="I133" s="1" t="s">
        <v>1</v>
      </c>
      <c r="J133" s="47">
        <f t="shared" si="6"/>
        <v>18</v>
      </c>
      <c r="K133" s="53" t="str">
        <f>"["&amp;B133&amp;"/"&amp;C133&amp;"/"&amp;D133&amp;"]:"&amp;F132</f>
        <v>[seudre/Prime712/50]:RDC05</v>
      </c>
      <c r="L133" s="60" t="s">
        <v>34</v>
      </c>
    </row>
    <row r="134" spans="2:12" x14ac:dyDescent="0.55000000000000004">
      <c r="B134" s="22" t="s">
        <v>14</v>
      </c>
      <c r="C134" s="22" t="s">
        <v>19</v>
      </c>
      <c r="D134" s="22">
        <v>50</v>
      </c>
      <c r="E134" s="22"/>
      <c r="F134" s="22" t="str">
        <f t="shared" si="8"/>
        <v>RDC06</v>
      </c>
      <c r="G134" s="35">
        <v>38</v>
      </c>
      <c r="H134" s="1">
        <v>2</v>
      </c>
      <c r="I134" s="1" t="s">
        <v>1</v>
      </c>
      <c r="J134" s="47">
        <f t="shared" si="6"/>
        <v>18</v>
      </c>
      <c r="K134" s="59" t="str">
        <f>"["&amp;B134&amp;"/"&amp;C134&amp;"/"&amp;D134&amp;"]:"&amp;F131</f>
        <v>[seudre/Prime712/50]:RDC05</v>
      </c>
      <c r="L134" s="60" t="s">
        <v>34</v>
      </c>
    </row>
    <row r="135" spans="2:12" x14ac:dyDescent="0.55000000000000004">
      <c r="B135" s="22" t="s">
        <v>14</v>
      </c>
      <c r="C135" s="22" t="s">
        <v>19</v>
      </c>
      <c r="D135" s="22">
        <v>50</v>
      </c>
      <c r="E135" s="22"/>
      <c r="F135" s="22" t="str">
        <f t="shared" si="8"/>
        <v>RDC07</v>
      </c>
      <c r="G135" s="35">
        <v>38</v>
      </c>
      <c r="H135" s="1">
        <v>2</v>
      </c>
      <c r="I135" s="1" t="s">
        <v>1</v>
      </c>
      <c r="J135" s="47">
        <f t="shared" si="6"/>
        <v>19</v>
      </c>
      <c r="K135" s="61" t="str">
        <f>"["&amp;B135&amp;"/"&amp;C135&amp;"/"&amp;D135&amp;"]:"&amp;F138</f>
        <v>[seudre/Prime712/50]:RDC08</v>
      </c>
      <c r="L135" s="60" t="s">
        <v>34</v>
      </c>
    </row>
    <row r="136" spans="2:12" x14ac:dyDescent="0.55000000000000004">
      <c r="B136" s="22" t="s">
        <v>14</v>
      </c>
      <c r="C136" s="22" t="s">
        <v>19</v>
      </c>
      <c r="D136" s="22">
        <v>50</v>
      </c>
      <c r="E136" s="22"/>
      <c r="F136" s="22" t="str">
        <f t="shared" si="8"/>
        <v>RDC07</v>
      </c>
      <c r="G136" s="35">
        <v>38</v>
      </c>
      <c r="H136" s="1">
        <v>2</v>
      </c>
      <c r="I136" s="1" t="s">
        <v>1</v>
      </c>
      <c r="J136" s="47">
        <f t="shared" si="6"/>
        <v>19</v>
      </c>
      <c r="K136" s="51" t="str">
        <f>"["&amp;B136&amp;"/"&amp;C136&amp;"/"&amp;D136&amp;"]:"&amp;F137</f>
        <v>[seudre/Prime712/50]:RDC08</v>
      </c>
      <c r="L136" s="60" t="s">
        <v>34</v>
      </c>
    </row>
    <row r="137" spans="2:12" x14ac:dyDescent="0.55000000000000004">
      <c r="B137" s="22" t="s">
        <v>14</v>
      </c>
      <c r="C137" s="22" t="s">
        <v>19</v>
      </c>
      <c r="D137" s="22">
        <v>50</v>
      </c>
      <c r="E137" s="22"/>
      <c r="F137" s="22" t="str">
        <f t="shared" si="8"/>
        <v>RDC08</v>
      </c>
      <c r="G137" s="35">
        <v>38</v>
      </c>
      <c r="H137" s="1">
        <v>2</v>
      </c>
      <c r="I137" s="1" t="s">
        <v>1</v>
      </c>
      <c r="J137" s="47">
        <f t="shared" si="6"/>
        <v>20</v>
      </c>
      <c r="K137" s="51" t="str">
        <f>"["&amp;B137&amp;"/"&amp;C137&amp;"/"&amp;D137&amp;"]:"&amp;F136</f>
        <v>[seudre/Prime712/50]:RDC07</v>
      </c>
      <c r="L137" s="60" t="s">
        <v>34</v>
      </c>
    </row>
    <row r="138" spans="2:12" x14ac:dyDescent="0.55000000000000004">
      <c r="B138" s="22" t="s">
        <v>14</v>
      </c>
      <c r="C138" s="22" t="s">
        <v>19</v>
      </c>
      <c r="D138" s="22">
        <v>50</v>
      </c>
      <c r="E138" s="22"/>
      <c r="F138" s="22" t="str">
        <f t="shared" si="8"/>
        <v>RDC08</v>
      </c>
      <c r="G138" s="35">
        <v>38</v>
      </c>
      <c r="H138" s="1">
        <v>2</v>
      </c>
      <c r="I138" s="1" t="s">
        <v>1</v>
      </c>
      <c r="J138" s="47">
        <f t="shared" si="6"/>
        <v>20</v>
      </c>
      <c r="K138" s="61" t="str">
        <f>"["&amp;B138&amp;"/"&amp;C138&amp;"/"&amp;D138&amp;"]:"&amp;F135</f>
        <v>[seudre/Prime712/50]:RDC07</v>
      </c>
      <c r="L138" s="60" t="s">
        <v>34</v>
      </c>
    </row>
    <row r="139" spans="2:12" x14ac:dyDescent="0.55000000000000004">
      <c r="B139" s="22" t="s">
        <v>14</v>
      </c>
      <c r="C139" s="22" t="s">
        <v>19</v>
      </c>
      <c r="D139" s="22">
        <v>50</v>
      </c>
      <c r="E139" s="22"/>
      <c r="F139" s="22" t="str">
        <f t="shared" si="8"/>
        <v>RDC09</v>
      </c>
      <c r="G139" s="35">
        <v>38</v>
      </c>
      <c r="H139" s="1">
        <v>2</v>
      </c>
      <c r="I139" s="1" t="s">
        <v>1</v>
      </c>
      <c r="J139" s="47">
        <f t="shared" si="6"/>
        <v>21</v>
      </c>
      <c r="K139" s="62" t="str">
        <f>"["&amp;B139&amp;"/"&amp;C139&amp;"/"&amp;D139&amp;"]:"&amp;F142</f>
        <v>[seudre/Prime712/50]:RDC10</v>
      </c>
      <c r="L139" s="60" t="s">
        <v>34</v>
      </c>
    </row>
    <row r="140" spans="2:12" x14ac:dyDescent="0.55000000000000004">
      <c r="B140" s="22" t="s">
        <v>14</v>
      </c>
      <c r="C140" s="22" t="s">
        <v>19</v>
      </c>
      <c r="D140" s="22">
        <v>50</v>
      </c>
      <c r="E140" s="22"/>
      <c r="F140" s="22" t="str">
        <f t="shared" si="8"/>
        <v>RDC09</v>
      </c>
      <c r="G140" s="35">
        <v>38</v>
      </c>
      <c r="H140" s="1">
        <v>2</v>
      </c>
      <c r="I140" s="1" t="s">
        <v>1</v>
      </c>
      <c r="J140" s="47">
        <f t="shared" si="6"/>
        <v>21</v>
      </c>
      <c r="K140" s="63" t="str">
        <f>"["&amp;B140&amp;"/"&amp;C140&amp;"/"&amp;D140&amp;"]:"&amp;F141</f>
        <v>[seudre/Prime712/50]:RDC10</v>
      </c>
      <c r="L140" s="60" t="s">
        <v>34</v>
      </c>
    </row>
    <row r="141" spans="2:12" x14ac:dyDescent="0.55000000000000004">
      <c r="B141" s="22" t="s">
        <v>14</v>
      </c>
      <c r="C141" s="22" t="s">
        <v>19</v>
      </c>
      <c r="D141" s="22">
        <v>50</v>
      </c>
      <c r="E141" s="22"/>
      <c r="F141" s="22" t="str">
        <f t="shared" si="8"/>
        <v>RDC10</v>
      </c>
      <c r="G141" s="35">
        <v>38</v>
      </c>
      <c r="H141" s="1">
        <v>2</v>
      </c>
      <c r="I141" s="1" t="s">
        <v>1</v>
      </c>
      <c r="J141" s="47">
        <f t="shared" si="6"/>
        <v>22</v>
      </c>
      <c r="K141" s="63" t="str">
        <f>"["&amp;B141&amp;"/"&amp;C141&amp;"/"&amp;D141&amp;"]:"&amp;F140</f>
        <v>[seudre/Prime712/50]:RDC09</v>
      </c>
      <c r="L141" s="60" t="s">
        <v>34</v>
      </c>
    </row>
    <row r="142" spans="2:12" x14ac:dyDescent="0.55000000000000004">
      <c r="B142" s="22" t="s">
        <v>14</v>
      </c>
      <c r="C142" s="22" t="s">
        <v>19</v>
      </c>
      <c r="D142" s="22">
        <v>50</v>
      </c>
      <c r="E142" s="22"/>
      <c r="F142" s="22" t="str">
        <f t="shared" si="8"/>
        <v>RDC10</v>
      </c>
      <c r="G142" s="35">
        <v>38</v>
      </c>
      <c r="H142" s="1">
        <v>2</v>
      </c>
      <c r="I142" s="1" t="s">
        <v>1</v>
      </c>
      <c r="J142" s="47">
        <f t="shared" si="6"/>
        <v>22</v>
      </c>
      <c r="K142" s="62" t="str">
        <f>"["&amp;B142&amp;"/"&amp;C142&amp;"/"&amp;D142&amp;"]:"&amp;F139</f>
        <v>[seudre/Prime712/50]:RDC09</v>
      </c>
      <c r="L142" s="60" t="s">
        <v>34</v>
      </c>
    </row>
    <row r="143" spans="2:12" x14ac:dyDescent="0.55000000000000004">
      <c r="B143" s="22" t="s">
        <v>14</v>
      </c>
      <c r="C143" s="22" t="s">
        <v>19</v>
      </c>
      <c r="D143" s="22">
        <v>50</v>
      </c>
      <c r="E143" s="22"/>
      <c r="F143" s="22" t="str">
        <f t="shared" si="8"/>
        <v>RDC11</v>
      </c>
      <c r="G143" s="35">
        <v>38</v>
      </c>
      <c r="H143" s="1">
        <v>2</v>
      </c>
      <c r="I143" s="1" t="s">
        <v>1</v>
      </c>
      <c r="J143" s="47">
        <f t="shared" si="6"/>
        <v>23</v>
      </c>
      <c r="K143" s="50"/>
      <c r="L143" s="50"/>
    </row>
    <row r="144" spans="2:12" x14ac:dyDescent="0.55000000000000004">
      <c r="B144" s="22" t="s">
        <v>14</v>
      </c>
      <c r="C144" s="22" t="s">
        <v>19</v>
      </c>
      <c r="D144" s="22">
        <v>50</v>
      </c>
      <c r="E144" s="22"/>
      <c r="F144" s="22" t="str">
        <f t="shared" si="8"/>
        <v>RDC11</v>
      </c>
      <c r="G144" s="35">
        <v>38</v>
      </c>
      <c r="H144" s="1">
        <v>2</v>
      </c>
      <c r="I144" s="1" t="s">
        <v>1</v>
      </c>
      <c r="J144" s="47">
        <f t="shared" si="6"/>
        <v>23</v>
      </c>
      <c r="K144" s="50"/>
      <c r="L144" s="50"/>
    </row>
    <row r="145" spans="2:12" x14ac:dyDescent="0.55000000000000004">
      <c r="B145" s="22" t="s">
        <v>14</v>
      </c>
      <c r="C145" s="22" t="s">
        <v>19</v>
      </c>
      <c r="D145" s="22">
        <v>50</v>
      </c>
      <c r="E145" s="22"/>
      <c r="F145" s="22" t="str">
        <f t="shared" si="8"/>
        <v>RDC12</v>
      </c>
      <c r="G145" s="35">
        <v>38</v>
      </c>
      <c r="H145" s="1">
        <v>2</v>
      </c>
      <c r="I145" s="1" t="s">
        <v>1</v>
      </c>
      <c r="J145" s="47">
        <f t="shared" si="6"/>
        <v>24</v>
      </c>
      <c r="K145" s="50"/>
      <c r="L145" s="50"/>
    </row>
    <row r="146" spans="2:12" ht="14.7" thickBot="1" x14ac:dyDescent="0.6">
      <c r="B146" s="23" t="s">
        <v>14</v>
      </c>
      <c r="C146" s="23" t="s">
        <v>19</v>
      </c>
      <c r="D146" s="23">
        <v>50</v>
      </c>
      <c r="E146" s="23"/>
      <c r="F146" s="23" t="str">
        <f t="shared" si="8"/>
        <v>RDC12</v>
      </c>
      <c r="G146" s="36">
        <v>38</v>
      </c>
      <c r="H146" s="17">
        <v>2</v>
      </c>
      <c r="I146" s="17" t="s">
        <v>1</v>
      </c>
      <c r="J146" s="48">
        <f t="shared" si="6"/>
        <v>24</v>
      </c>
      <c r="K146" s="66"/>
      <c r="L146" s="66"/>
    </row>
    <row r="147" spans="2:12" ht="14.7" thickTop="1" x14ac:dyDescent="0.5500000000000000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PPOverview</vt:lpstr>
      <vt:lpstr>PP-8Dec2020</vt:lpstr>
      <vt:lpstr>PP-23Nov2020</vt:lpstr>
      <vt:lpstr>PP-19Nov2020</vt:lpstr>
      <vt:lpstr>PPOverview!PatchTable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cp:lastPrinted>2020-11-25T09:02:32Z</cp:lastPrinted>
  <dcterms:created xsi:type="dcterms:W3CDTF">2020-11-12T15:23:22Z</dcterms:created>
  <dcterms:modified xsi:type="dcterms:W3CDTF">2020-12-08T11:13:24Z</dcterms:modified>
</cp:coreProperties>
</file>